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activeTab="0"/>
  </bookViews>
  <sheets>
    <sheet name="MeasureTable" sheetId="1" r:id="rId1"/>
    <sheet name="ProData" sheetId="2" r:id="rId2"/>
    <sheet name="WAC" sheetId="3" r:id="rId3"/>
    <sheet name="Window AC" sheetId="4" r:id="rId4"/>
    <sheet name="Price vs. EER Regressions" sheetId="5" r:id="rId5"/>
    <sheet name="Lookup Table" sheetId="6" r:id="rId6"/>
    <sheet name="Energy Star Room AC Models" sheetId="7" r:id="rId7"/>
    <sheet name="CEC Room AC Data" sheetId="8" r:id="rId8"/>
    <sheet name="Circuit City Prices" sheetId="9" r:id="rId9"/>
    <sheet name="E-Shop Prices" sheetId="10" r:id="rId10"/>
    <sheet name="Netmarket.com Prices" sheetId="11" r:id="rId11"/>
  </sheets>
  <externalReferences>
    <externalReference r:id="rId14"/>
    <externalReference r:id="rId15"/>
  </externalReferences>
  <definedNames>
    <definedName name="_Key1" hidden="1">#REF!</definedName>
    <definedName name="_Order1" hidden="1">255</definedName>
    <definedName name="_Sort" hidden="1">#REF!</definedName>
    <definedName name="AdminRate">'ProData'!$B$19</definedName>
    <definedName name="BOOKMARK_0" localSheetId="8">'Circuit City Prices'!#REF!</definedName>
    <definedName name="BOOKMARK_1" localSheetId="8">'Circuit City Prices'!#REF!</definedName>
    <definedName name="BOOKMARK_10" localSheetId="8">'Circuit City Prices'!#REF!</definedName>
    <definedName name="BOOKMARK_11" localSheetId="8">'Circuit City Prices'!#REF!</definedName>
    <definedName name="BOOKMARK_12" localSheetId="8">'Circuit City Prices'!#REF!</definedName>
    <definedName name="BOOKMARK_13" localSheetId="8">'Circuit City Prices'!#REF!</definedName>
    <definedName name="BOOKMARK_14" localSheetId="8">'Circuit City Prices'!#REF!</definedName>
    <definedName name="BOOKMARK_15" localSheetId="8">'Circuit City Prices'!#REF!</definedName>
    <definedName name="BOOKMARK_16" localSheetId="8">'Circuit City Prices'!#REF!</definedName>
    <definedName name="BOOKMARK_17" localSheetId="8">'Circuit City Prices'!#REF!</definedName>
    <definedName name="BOOKMARK_18" localSheetId="8">'Circuit City Prices'!#REF!</definedName>
    <definedName name="BOOKMARK_19" localSheetId="8">'Circuit City Prices'!#REF!</definedName>
    <definedName name="BOOKMARK_2" localSheetId="8">'Circuit City Prices'!#REF!</definedName>
    <definedName name="BOOKMARK_20" localSheetId="8">'Circuit City Prices'!#REF!</definedName>
    <definedName name="BOOKMARK_21" localSheetId="8">'Circuit City Prices'!#REF!</definedName>
    <definedName name="BOOKMARK_22" localSheetId="8">'Circuit City Prices'!#REF!</definedName>
    <definedName name="BOOKMARK_23" localSheetId="8">'Circuit City Prices'!#REF!</definedName>
    <definedName name="BOOKMARK_24" localSheetId="8">'Circuit City Prices'!#REF!</definedName>
    <definedName name="BOOKMARK_25" localSheetId="8">'Circuit City Prices'!#REF!</definedName>
    <definedName name="BOOKMARK_26" localSheetId="8">'Circuit City Prices'!#REF!</definedName>
    <definedName name="BOOKMARK_27" localSheetId="8">'Circuit City Prices'!#REF!</definedName>
    <definedName name="BOOKMARK_28" localSheetId="8">'Circuit City Prices'!#REF!</definedName>
    <definedName name="BOOKMARK_29" localSheetId="8">'Circuit City Prices'!#REF!</definedName>
    <definedName name="BOOKMARK_3" localSheetId="8">'Circuit City Prices'!#REF!</definedName>
    <definedName name="BOOKMARK_30" localSheetId="8">'Circuit City Prices'!#REF!</definedName>
    <definedName name="BOOKMARK_31" localSheetId="8">'Circuit City Prices'!#REF!</definedName>
    <definedName name="BOOKMARK_32" localSheetId="8">'Circuit City Prices'!#REF!</definedName>
    <definedName name="BOOKMARK_33" localSheetId="8">'Circuit City Prices'!#REF!</definedName>
    <definedName name="BOOKMARK_34" localSheetId="8">'Circuit City Prices'!#REF!</definedName>
    <definedName name="BOOKMARK_35" localSheetId="8">'Circuit City Prices'!#REF!</definedName>
    <definedName name="BOOKMARK_36" localSheetId="8">'Circuit City Prices'!#REF!</definedName>
    <definedName name="BOOKMARK_37" localSheetId="8">'Circuit City Prices'!#REF!</definedName>
    <definedName name="BOOKMARK_38" localSheetId="8">'Circuit City Prices'!#REF!</definedName>
    <definedName name="BOOKMARK_39" localSheetId="8">'Circuit City Prices'!#REF!</definedName>
    <definedName name="BOOKMARK_4" localSheetId="8">'Circuit City Prices'!#REF!</definedName>
    <definedName name="BOOKMARK_40" localSheetId="8">'Circuit City Prices'!#REF!</definedName>
    <definedName name="BOOKMARK_41" localSheetId="8">'Circuit City Prices'!#REF!</definedName>
    <definedName name="BOOKMARK_42" localSheetId="8">'Circuit City Prices'!#REF!</definedName>
    <definedName name="BOOKMARK_43" localSheetId="8">'Circuit City Prices'!#REF!</definedName>
    <definedName name="BOOKMARK_44" localSheetId="8">'Circuit City Prices'!#REF!</definedName>
    <definedName name="BOOKMARK_45" localSheetId="8">'Circuit City Prices'!#REF!</definedName>
    <definedName name="BOOKMARK_46" localSheetId="8">'Circuit City Prices'!#REF!</definedName>
    <definedName name="BOOKMARK_5" localSheetId="8">'Circuit City Prices'!#REF!</definedName>
    <definedName name="BOOKMARK_6" localSheetId="8">'Circuit City Prices'!#REF!</definedName>
    <definedName name="BOOKMARK_7" localSheetId="8">'Circuit City Prices'!#REF!</definedName>
    <definedName name="BOOKMARK_8" localSheetId="8">'Circuit City Prices'!#REF!</definedName>
    <definedName name="BOOKMARK_9" localSheetId="8">'Circuit City Prices'!#REF!</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[0]!PC_Main</definedName>
    <definedName name="_xlnm.Print_Area" localSheetId="2">'WAC'!#REF!</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ABLE" localSheetId="8">'Circuit City Prices'!#REF!</definedName>
    <definedName name="TABLE" localSheetId="6">'Energy Star Room AC Models'!#REF!</definedName>
    <definedName name="TABLE" localSheetId="10">'Netmarket.com Prices'!#REF!</definedName>
    <definedName name="TABLE_10" localSheetId="6">'Energy Star Room AC Models'!#REF!</definedName>
    <definedName name="TABLE_10" localSheetId="10">'Netmarket.com Prices'!#REF!</definedName>
    <definedName name="TABLE_11" localSheetId="6">'Energy Star Room AC Models'!$A$2:$H$43</definedName>
    <definedName name="TABLE_11" localSheetId="10">'Netmarket.com Prices'!#REF!</definedName>
    <definedName name="TABLE_12" localSheetId="6">'Energy Star Room AC Models'!$A$2:$H$43</definedName>
    <definedName name="TABLE_12" localSheetId="10">'Netmarket.com Prices'!#REF!</definedName>
    <definedName name="TABLE_13" localSheetId="6">'Energy Star Room AC Models'!$A$2:$H$43</definedName>
    <definedName name="TABLE_13" localSheetId="10">'Netmarket.com Prices'!#REF!</definedName>
    <definedName name="TABLE_14" localSheetId="10">'Netmarket.com Prices'!#REF!</definedName>
    <definedName name="TABLE_15" localSheetId="10">'Netmarket.com Prices'!#REF!</definedName>
    <definedName name="TABLE_16" localSheetId="10">'Netmarket.com Prices'!#REF!</definedName>
    <definedName name="TABLE_17" localSheetId="10">'Netmarket.com Prices'!#REF!</definedName>
    <definedName name="TABLE_18" localSheetId="10">'Netmarket.com Prices'!#REF!</definedName>
    <definedName name="TABLE_19" localSheetId="10">'Netmarket.com Prices'!#REF!</definedName>
    <definedName name="TABLE_2" localSheetId="8">'Circuit City Prices'!#REF!</definedName>
    <definedName name="TABLE_2" localSheetId="6">'Energy Star Room AC Models'!#REF!</definedName>
    <definedName name="TABLE_2" localSheetId="10">'Netmarket.com Prices'!#REF!</definedName>
    <definedName name="TABLE_20" localSheetId="10">'Netmarket.com Prices'!#REF!</definedName>
    <definedName name="TABLE_21" localSheetId="10">'Netmarket.com Prices'!#REF!</definedName>
    <definedName name="TABLE_22" localSheetId="10">'Netmarket.com Prices'!#REF!</definedName>
    <definedName name="TABLE_23" localSheetId="10">'Netmarket.com Prices'!#REF!</definedName>
    <definedName name="TABLE_24" localSheetId="10">'Netmarket.com Prices'!#REF!</definedName>
    <definedName name="TABLE_25" localSheetId="10">'Netmarket.com Prices'!#REF!</definedName>
    <definedName name="TABLE_26" localSheetId="10">'Netmarket.com Prices'!#REF!</definedName>
    <definedName name="TABLE_27" localSheetId="10">'Netmarket.com Prices'!#REF!</definedName>
    <definedName name="TABLE_28" localSheetId="10">'Netmarket.com Prices'!#REF!</definedName>
    <definedName name="TABLE_29" localSheetId="10">'Netmarket.com Prices'!#REF!</definedName>
    <definedName name="TABLE_3" localSheetId="8">'Circuit City Prices'!#REF!</definedName>
    <definedName name="TABLE_3" localSheetId="6">'Energy Star Room AC Models'!#REF!</definedName>
    <definedName name="TABLE_3" localSheetId="10">'Netmarket.com Prices'!#REF!</definedName>
    <definedName name="TABLE_30" localSheetId="10">'Netmarket.com Prices'!#REF!</definedName>
    <definedName name="TABLE_31" localSheetId="10">'Netmarket.com Prices'!#REF!</definedName>
    <definedName name="TABLE_32" localSheetId="10">'Netmarket.com Prices'!#REF!</definedName>
    <definedName name="TABLE_33" localSheetId="10">'Netmarket.com Prices'!#REF!</definedName>
    <definedName name="TABLE_34" localSheetId="10">'Netmarket.com Prices'!#REF!</definedName>
    <definedName name="TABLE_35" localSheetId="10">'Netmarket.com Prices'!#REF!</definedName>
    <definedName name="TABLE_36" localSheetId="10">'Netmarket.com Prices'!#REF!</definedName>
    <definedName name="TABLE_37" localSheetId="10">'Netmarket.com Prices'!#REF!</definedName>
    <definedName name="TABLE_38" localSheetId="10">'Netmarket.com Prices'!#REF!</definedName>
    <definedName name="TABLE_39" localSheetId="10">'Netmarket.com Prices'!#REF!</definedName>
    <definedName name="TABLE_4" localSheetId="8">'Circuit City Prices'!#REF!</definedName>
    <definedName name="TABLE_4" localSheetId="6">'Energy Star Room AC Models'!#REF!</definedName>
    <definedName name="TABLE_4" localSheetId="10">'Netmarket.com Prices'!#REF!</definedName>
    <definedName name="TABLE_40" localSheetId="10">'Netmarket.com Prices'!#REF!</definedName>
    <definedName name="TABLE_41" localSheetId="10">'Netmarket.com Prices'!#REF!</definedName>
    <definedName name="TABLE_42" localSheetId="10">'Netmarket.com Prices'!#REF!</definedName>
    <definedName name="TABLE_43" localSheetId="10">'Netmarket.com Prices'!#REF!</definedName>
    <definedName name="TABLE_44" localSheetId="10">'Netmarket.com Prices'!#REF!</definedName>
    <definedName name="TABLE_45" localSheetId="10">'Netmarket.com Prices'!#REF!</definedName>
    <definedName name="TABLE_46" localSheetId="10">'Netmarket.com Prices'!#REF!</definedName>
    <definedName name="TABLE_47" localSheetId="10">'Netmarket.com Prices'!#REF!</definedName>
    <definedName name="TABLE_48" localSheetId="10">'Netmarket.com Prices'!#REF!</definedName>
    <definedName name="TABLE_49" localSheetId="10">'Netmarket.com Prices'!#REF!</definedName>
    <definedName name="TABLE_5" localSheetId="8">'Circuit City Prices'!#REF!</definedName>
    <definedName name="TABLE_5" localSheetId="6">'Energy Star Room AC Models'!#REF!</definedName>
    <definedName name="TABLE_5" localSheetId="10">'Netmarket.com Prices'!#REF!</definedName>
    <definedName name="TABLE_6" localSheetId="8">'Circuit City Prices'!#REF!</definedName>
    <definedName name="TABLE_6" localSheetId="6">'Energy Star Room AC Models'!#REF!</definedName>
    <definedName name="TABLE_6" localSheetId="10">'Netmarket.com Prices'!#REF!</definedName>
    <definedName name="TABLE_7" localSheetId="8">'Circuit City Prices'!#REF!</definedName>
    <definedName name="TABLE_7" localSheetId="6">'Energy Star Room AC Models'!#REF!</definedName>
    <definedName name="TABLE_7" localSheetId="10">'Netmarket.com Prices'!#REF!</definedName>
    <definedName name="TABLE_8" localSheetId="8">'Circuit City Prices'!#REF!</definedName>
    <definedName name="TABLE_8" localSheetId="6">'Energy Star Room AC Models'!#REF!</definedName>
    <definedName name="TABLE_8" localSheetId="10">'Netmarket.com Prices'!#REF!</definedName>
    <definedName name="TABLE_9" localSheetId="8">'Circuit City Prices'!#REF!</definedName>
    <definedName name="TABLE_9" localSheetId="6">'Energy Star Room AC Models'!#REF!</definedName>
    <definedName name="TABLE_9" localSheetId="10">'Netmarket.com Prices'!#REF!</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sharedStrings.xml><?xml version="1.0" encoding="utf-8"?>
<sst xmlns="http://schemas.openxmlformats.org/spreadsheetml/2006/main" count="6820" uniqueCount="2342">
  <si>
    <t>Amana Quiet Zone Room Air Conditioner w/ Electronic Touch Pad Controls and Rotary</t>
  </si>
  <si>
    <t>96-12QZ22TB</t>
  </si>
  <si>
    <t>96-7QZ21TB</t>
  </si>
  <si>
    <t>96-8QZ21TB</t>
  </si>
  <si>
    <t>Cooling Only Room Air Conditioner</t>
  </si>
  <si>
    <t>DPAC7297</t>
  </si>
  <si>
    <t>Danby 3-in-1 Portable Home Comfort Air Conditioner</t>
  </si>
  <si>
    <t>Delonghi</t>
  </si>
  <si>
    <t>PAC-02</t>
  </si>
  <si>
    <t>Pinguino Windowless Portable Air Conditioner</t>
  </si>
  <si>
    <t>PAC-250</t>
  </si>
  <si>
    <t>PAC-290</t>
  </si>
  <si>
    <t>PAC-75</t>
  </si>
  <si>
    <t>PAC-77E</t>
  </si>
  <si>
    <t>PAC-85</t>
  </si>
  <si>
    <t>PAC-GSRU</t>
  </si>
  <si>
    <t>Pinguino Split Portable Air Conditioner</t>
  </si>
  <si>
    <t>A1V07S2BG</t>
  </si>
  <si>
    <t>Fedders Sliding Window Model</t>
  </si>
  <si>
    <t>A1V10S2BG</t>
  </si>
  <si>
    <t>A2Q08F2BG</t>
  </si>
  <si>
    <t>Fedders Portable Series</t>
  </si>
  <si>
    <t>A2Q10F2BG</t>
  </si>
  <si>
    <t>A3Q06F2BG</t>
  </si>
  <si>
    <t>A3Q08F2BG</t>
  </si>
  <si>
    <t>AEQ07F2AG</t>
  </si>
  <si>
    <t>Fedders Portable Series Heat/Cool Model</t>
  </si>
  <si>
    <t>SQ06J10</t>
  </si>
  <si>
    <t>Friedrich Quiet Star Room AC</t>
  </si>
  <si>
    <t>SQ07J10</t>
  </si>
  <si>
    <t>SQ08J10</t>
  </si>
  <si>
    <t>YQ06J10</t>
  </si>
  <si>
    <t>Friedrich TwinTemp Heat Pump Room AC</t>
  </si>
  <si>
    <t>SC06H10D</t>
  </si>
  <si>
    <t>Friedrich Quietmaster Electronic Touch Pad Room AC</t>
  </si>
  <si>
    <t>SV10J10</t>
  </si>
  <si>
    <t>YS09J10</t>
  </si>
  <si>
    <t>Frigidaire Quiet-One Room Air Conditioner</t>
  </si>
  <si>
    <t>FAC083W7A</t>
  </si>
  <si>
    <t>Frigidaire Compact Room Air Conditioner</t>
  </si>
  <si>
    <t>FAL103Y1A</t>
  </si>
  <si>
    <t>Frigidaire Mid-Size Room Air Conditioner</t>
  </si>
  <si>
    <t>LW-C1232HL</t>
  </si>
  <si>
    <t>Eurostyle Design Whisper Quiet Heat Pump AC</t>
  </si>
  <si>
    <t>CW-1005FU</t>
  </si>
  <si>
    <t>Room Air Conditioner with 12 hr delay Start/Stop Timer</t>
  </si>
  <si>
    <t>CW-C70RU</t>
  </si>
  <si>
    <t>Compact Portable Room Air Conditioner</t>
  </si>
  <si>
    <t>AF-T1106XB</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</si>
  <si>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</si>
  <si>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</si>
  <si>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</si>
  <si>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</si>
  <si>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</si>
  <si>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</si>
  <si>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</si>
  <si>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</si>
  <si>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</si>
  <si>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</si>
  <si>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</si>
  <si>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</si>
  <si>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</si>
  <si>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</si>
  <si>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</si>
  <si>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</si>
  <si>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</si>
  <si>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</si>
  <si>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</si>
  <si>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</si>
  <si>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</si>
  <si>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</si>
  <si>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</si>
  <si>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</si>
  <si>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</si>
  <si>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</si>
  <si>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</si>
  <si>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</si>
  <si>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</si>
  <si>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</si>
  <si>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</si>
  <si>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</si>
  <si>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</si>
  <si>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</si>
  <si>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</si>
  <si>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</si>
  <si>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</si>
  <si>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</si>
  <si>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</si>
  <si>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</si>
  <si>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</si>
  <si>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</si>
  <si>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</si>
  <si>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</si>
  <si>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</si>
  <si>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</si>
  <si>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</si>
  <si>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</si>
  <si>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</si>
  <si>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</si>
  <si>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</si>
  <si>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</si>
  <si>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</si>
  <si>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</si>
  <si>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</si>
  <si>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</si>
  <si>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</si>
  <si>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</si>
  <si>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</si>
  <si>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</si>
  <si>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</si>
  <si>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</si>
  <si>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</si>
  <si>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</si>
  <si>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</si>
  <si>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</si>
  <si>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</si>
  <si>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</si>
  <si>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</si>
  <si>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</si>
  <si>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</si>
  <si>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</si>
  <si>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</si>
  <si>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</si>
  <si>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</si>
  <si>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</si>
  <si>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</si>
  <si>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</si>
  <si>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</si>
  <si>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</si>
  <si>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</si>
  <si>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</si>
  <si>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</si>
  <si>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</si>
  <si>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</si>
  <si>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</si>
  <si>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Cooling Zone 3</t>
  </si>
  <si>
    <t>Deemed</t>
  </si>
  <si>
    <t>Increased comfort</t>
  </si>
  <si>
    <t>Reduced environmental impacts from electricity generation</t>
  </si>
  <si>
    <t>The revised minimum federal efficiency standards for window air conditioners took effect October 1, 2000.  The Environmental Protection Agency maintains a list of Energy Star qualifying models at www.epa.gov/energystar</t>
  </si>
  <si>
    <t>Savings assume that window air conditioner cooling capacity is as specified.</t>
  </si>
  <si>
    <t>Cooling Zone 2</t>
  </si>
  <si>
    <t>Cooling Zone 1</t>
  </si>
  <si>
    <t>Window AC Upgrades</t>
  </si>
  <si>
    <t>Savings (kwh/yr)</t>
  </si>
  <si>
    <t>Phys Life (yrs)</t>
  </si>
  <si>
    <t>Non-E Val ($/yr)</t>
  </si>
  <si>
    <t>Energy Star Window Air Conditioner - Cooling Zone 1 5000 Btu/hr</t>
  </si>
  <si>
    <t>Energy Star WAC - Cooling Zone 1 5000 Btu/hr</t>
  </si>
  <si>
    <t>ResWACZ1</t>
  </si>
  <si>
    <t>Energy Star Window Air Conditioner - Cooling Zone 1 6000 Btu/hr</t>
  </si>
  <si>
    <t>Energy Star WAC - Cooling Zone 1 6000 Btu/hr</t>
  </si>
  <si>
    <t>Energy Star Window Air Conditioner - Cooling Zone 1 7000 Btu/hr</t>
  </si>
  <si>
    <t>Energy Star WAC - Cooling Zone 1 7000 Btu/hr</t>
  </si>
  <si>
    <t>Energy Star Window Air Conditioner - Cooling Zone 1 8000 Btu/hr</t>
  </si>
  <si>
    <t>Energy Star WAC - Cooling Zone 1 8000 Btu/hr</t>
  </si>
  <si>
    <t>Energy Star Window Air Conditioner - Cooling Zone 1 9000 Btu/hr</t>
  </si>
  <si>
    <t>P-KHS-1-012-C-Z-6</t>
  </si>
  <si>
    <t>P-KHS-1-012-G-Z-4</t>
  </si>
  <si>
    <t>P-KHS-1-012-J-Z-4</t>
  </si>
  <si>
    <t>P-KHS-1-012-J-Z-6</t>
  </si>
  <si>
    <t>P-KHS-1-014-C-Z-6</t>
  </si>
  <si>
    <t>P-KHS-1-014-G-Z-4</t>
  </si>
  <si>
    <t>P-KHS-1-014-J-Z-4</t>
  </si>
  <si>
    <t>P-KHS-1-014-J-Z-6</t>
  </si>
  <si>
    <t>P-KHS-1-019-C-Z-4</t>
  </si>
  <si>
    <t>P-KHS-1-019-C-Z-5</t>
  </si>
  <si>
    <t>P-KHS-1-019-C-Z-6</t>
  </si>
  <si>
    <t>P-KHS-1-019-J-Z-4</t>
  </si>
  <si>
    <t>P-KHS-1-019-J-Z-5</t>
  </si>
  <si>
    <t>P-KHS-1-019-J-Z-6</t>
  </si>
  <si>
    <t>P-KHS-1-022-J-Z-5</t>
  </si>
  <si>
    <t>P-KHS-1-022-J-Z-6</t>
  </si>
  <si>
    <t>P-MEJ-1-012--G-Z-</t>
  </si>
  <si>
    <t>P-NES-1/2-009-C-Z</t>
  </si>
  <si>
    <t>P-NHS-1/2-012-C-Z</t>
  </si>
  <si>
    <t>P-NHS-1/2-012-J-Z</t>
  </si>
  <si>
    <t>P-NHS-1/2-015-C-Z</t>
  </si>
  <si>
    <t>P-NHS-1/2-015-J-Z</t>
  </si>
  <si>
    <t>P-NHS-1/2-09-C-Z</t>
  </si>
  <si>
    <t>P-NHS-1/2-09-J-Z</t>
  </si>
  <si>
    <t>P-SES/AES-1-007-E</t>
  </si>
  <si>
    <t>P-SES/AES-1-009-E</t>
  </si>
  <si>
    <t>P-SES/AES-1-009-J</t>
  </si>
  <si>
    <t>P-SES/AES-1-012-E</t>
  </si>
  <si>
    <t>P-SES/AES-1-012-J</t>
  </si>
  <si>
    <t>P-SES/AES-1-015-E</t>
  </si>
  <si>
    <t>P-SES/AES-1-015-J</t>
  </si>
  <si>
    <t>P-SES-1-007-J-Z-4</t>
  </si>
  <si>
    <t>P-SES-1-007-J-Z-6</t>
  </si>
  <si>
    <t>P-SES-1-007-P-Z-6</t>
  </si>
  <si>
    <t>P-SES-1-012-J-Z-6</t>
  </si>
  <si>
    <t>P-SES-1-015-E-Z-0</t>
  </si>
  <si>
    <t>P-SES-1-015-J-Z-6</t>
  </si>
  <si>
    <t>P-SHS/AHS-1-007-E</t>
  </si>
  <si>
    <t>P-SHS/AHS-1-007-J</t>
  </si>
  <si>
    <t>P-SHS/AHS-1-009-E</t>
  </si>
  <si>
    <t>P-SHS/AHS-1-009-J</t>
  </si>
  <si>
    <t>P-SHS/AHS-1-012-E</t>
  </si>
  <si>
    <t>P-SHS/AHS-1-012-J</t>
  </si>
  <si>
    <t>P-SHS/AHS-1-015-E</t>
  </si>
  <si>
    <t>P-SHS/AHS-1-015-J</t>
  </si>
  <si>
    <t>ME</t>
  </si>
  <si>
    <t>MSH09NW</t>
  </si>
  <si>
    <t>MSH12NN</t>
  </si>
  <si>
    <t>MSH15NN</t>
  </si>
  <si>
    <t>MSH17NW</t>
  </si>
  <si>
    <t>MONTGOMERY WARD</t>
  </si>
  <si>
    <t>KSA-5837</t>
  </si>
  <si>
    <t>KSA-5837B</t>
  </si>
  <si>
    <t>KSA-5838</t>
  </si>
  <si>
    <t>KSA-5838B</t>
  </si>
  <si>
    <t>KSA-5841</t>
  </si>
  <si>
    <t>KSA-5842</t>
  </si>
  <si>
    <t>KSA-5842B</t>
  </si>
  <si>
    <t>KSA-5848</t>
  </si>
  <si>
    <t>KSA-5849</t>
  </si>
  <si>
    <t>CW-1006FU</t>
  </si>
  <si>
    <t>CW-1206FU</t>
  </si>
  <si>
    <t>CW-1406FU</t>
  </si>
  <si>
    <t>CW-606TU</t>
  </si>
  <si>
    <t>CW-806TU</t>
  </si>
  <si>
    <t>CW-C100MU</t>
  </si>
  <si>
    <t>CW-C120MU</t>
  </si>
  <si>
    <t>CW-C52RU</t>
  </si>
  <si>
    <t>QUASAR</t>
  </si>
  <si>
    <t>HQ2050PH</t>
  </si>
  <si>
    <t>HQ2062KH</t>
  </si>
  <si>
    <t>HQ2082KH</t>
  </si>
  <si>
    <t>HQ2101MH</t>
  </si>
  <si>
    <t>HQ2121MH</t>
  </si>
  <si>
    <t>HQ2142MH</t>
  </si>
  <si>
    <t>RTA</t>
  </si>
  <si>
    <t>RC7109A0*******</t>
  </si>
  <si>
    <t>RC7109D0*******</t>
  </si>
  <si>
    <t>RC7109D3*******</t>
  </si>
  <si>
    <t>RC7109D4*******</t>
  </si>
  <si>
    <t>RC7112A0*******</t>
  </si>
  <si>
    <t>RC7112D0*******</t>
  </si>
  <si>
    <t>RC7112D3*******</t>
  </si>
  <si>
    <t>RC7112D4*******</t>
  </si>
  <si>
    <t>RC7112D5*******</t>
  </si>
  <si>
    <t>RC7115D3*******</t>
  </si>
  <si>
    <t>RC7115D4*******</t>
  </si>
  <si>
    <t>RC7115D5*******</t>
  </si>
  <si>
    <t>RC7118D3*******</t>
  </si>
  <si>
    <t>RC7118D4*******</t>
  </si>
  <si>
    <t>RC7118D5*******</t>
  </si>
  <si>
    <t>RH7109A0*******</t>
  </si>
  <si>
    <t>RH7109D2*******</t>
  </si>
  <si>
    <t>RH7109D3*******</t>
  </si>
  <si>
    <t>RH7109D4*******</t>
  </si>
  <si>
    <t>RH7112D0*******</t>
  </si>
  <si>
    <t>RH7112D3*******</t>
  </si>
  <si>
    <t>RH7112D4*******</t>
  </si>
  <si>
    <t>RH7112D5*******</t>
  </si>
  <si>
    <t>RH7115D3*******</t>
  </si>
  <si>
    <t>RH7115D4*******</t>
  </si>
  <si>
    <t>RH7115D5*******</t>
  </si>
  <si>
    <t>RH7118D2*******</t>
  </si>
  <si>
    <t>RH7118D3*******</t>
  </si>
  <si>
    <t>RH7118D4*******</t>
  </si>
  <si>
    <t>RH7118D5*******</t>
  </si>
  <si>
    <t>RH7124D1*******</t>
  </si>
  <si>
    <t>RH7124D3*******</t>
  </si>
  <si>
    <t>RH7124D4*******</t>
  </si>
  <si>
    <t>RH7124D5*******</t>
  </si>
  <si>
    <t>RH7124D7*******</t>
  </si>
  <si>
    <t>SAMSUNG</t>
  </si>
  <si>
    <t>AW-0501V3</t>
  </si>
  <si>
    <t>AW0510</t>
  </si>
  <si>
    <t>AW0510A</t>
  </si>
  <si>
    <t>AW-0604A</t>
  </si>
  <si>
    <t>AW-0604AH</t>
  </si>
  <si>
    <t>AW0690</t>
  </si>
  <si>
    <t>AW0700</t>
  </si>
  <si>
    <t>AW0750</t>
  </si>
  <si>
    <t>AW0790</t>
  </si>
  <si>
    <t>AW-0801A</t>
  </si>
  <si>
    <t>AW-0801SG</t>
  </si>
  <si>
    <t>AW-0804AH</t>
  </si>
  <si>
    <t>AW-0814</t>
  </si>
  <si>
    <t>AW-1004A</t>
  </si>
  <si>
    <t>AW-1014A</t>
  </si>
  <si>
    <t>AW-1201A</t>
  </si>
  <si>
    <t>AW-1214</t>
  </si>
  <si>
    <t>AW-1251V2</t>
  </si>
  <si>
    <t>SANYO</t>
  </si>
  <si>
    <t>ES0711</t>
  </si>
  <si>
    <t>ES0911</t>
  </si>
  <si>
    <t>ES1211</t>
  </si>
  <si>
    <t>ES1812</t>
  </si>
  <si>
    <t>SA121</t>
  </si>
  <si>
    <t>SA122</t>
  </si>
  <si>
    <t>SA126U</t>
  </si>
  <si>
    <t>SA130U</t>
  </si>
  <si>
    <t>SA60U</t>
  </si>
  <si>
    <t>SA90U</t>
  </si>
  <si>
    <t>SA91</t>
  </si>
  <si>
    <t>SAP121KC</t>
  </si>
  <si>
    <t>SAP122FCH</t>
  </si>
  <si>
    <t>SAP90KCH</t>
  </si>
  <si>
    <t>SAP91KC</t>
  </si>
  <si>
    <t>AF-1002M6</t>
  </si>
  <si>
    <t>AF-1203M6</t>
  </si>
  <si>
    <t>AF-1206M6</t>
  </si>
  <si>
    <t>AF-1207M6</t>
  </si>
  <si>
    <t>AF-1404M6</t>
  </si>
  <si>
    <t>AF-1804M8</t>
  </si>
  <si>
    <t>AF-1807M8</t>
  </si>
  <si>
    <t>AF-2007M8</t>
  </si>
  <si>
    <t>AF-501M6</t>
  </si>
  <si>
    <t>AF-502M6</t>
  </si>
  <si>
    <t>AF-504M6</t>
  </si>
  <si>
    <t>AF-505M6B</t>
  </si>
  <si>
    <t>AF-507M6</t>
  </si>
  <si>
    <t>AF-508M6</t>
  </si>
  <si>
    <t>AF-601M6</t>
  </si>
  <si>
    <t>AF-602M6</t>
  </si>
  <si>
    <t>AF-604M6</t>
  </si>
  <si>
    <t>AF-607M6</t>
  </si>
  <si>
    <t>AF-608M6</t>
  </si>
  <si>
    <t>AF-614M6</t>
  </si>
  <si>
    <t>AF-801M6</t>
  </si>
  <si>
    <t>AF-802M6</t>
  </si>
  <si>
    <t>AF-808M6</t>
  </si>
  <si>
    <t>AF-M1008X</t>
  </si>
  <si>
    <t>AF-M1409X</t>
  </si>
  <si>
    <t>AF-M1909Y</t>
  </si>
  <si>
    <t>AF-M2409Y</t>
  </si>
  <si>
    <t>AF-M509X</t>
  </si>
  <si>
    <t>AF-M609X</t>
  </si>
  <si>
    <t>AF-M709X</t>
  </si>
  <si>
    <t>AF-M808X</t>
  </si>
  <si>
    <t>AF-R1108X</t>
  </si>
  <si>
    <t>AF-R1208X</t>
  </si>
  <si>
    <t>AF-R505X</t>
  </si>
  <si>
    <t>AF-R509X</t>
  </si>
  <si>
    <t>AF-R609X</t>
  </si>
  <si>
    <t>AF-R709X</t>
  </si>
  <si>
    <t>AF-R908X</t>
  </si>
  <si>
    <t>AF-T606X</t>
  </si>
  <si>
    <t>AF-T908X</t>
  </si>
  <si>
    <t>Signature 2000</t>
  </si>
  <si>
    <t>KMJ-5817</t>
  </si>
  <si>
    <t>KMJ-5819</t>
  </si>
  <si>
    <t>SL</t>
  </si>
  <si>
    <t>CC12E</t>
  </si>
  <si>
    <t>CC14E</t>
  </si>
  <si>
    <t>CC16E</t>
  </si>
  <si>
    <t>CC9E</t>
  </si>
  <si>
    <t>SP10EH</t>
  </si>
  <si>
    <t>SP10RC</t>
  </si>
  <si>
    <t>SP13EH</t>
  </si>
  <si>
    <t>SP13RC</t>
  </si>
  <si>
    <t>SP18RC</t>
  </si>
  <si>
    <t>SP24RC</t>
  </si>
  <si>
    <t>SPH18RC</t>
  </si>
  <si>
    <t>SPH24RC</t>
  </si>
  <si>
    <t>SUB</t>
  </si>
  <si>
    <t>DLII0912E**</t>
  </si>
  <si>
    <t>DLII1220A7*</t>
  </si>
  <si>
    <t>DLII1220E**</t>
  </si>
  <si>
    <t>TADIRAN</t>
  </si>
  <si>
    <t>GXE1515C</t>
  </si>
  <si>
    <t>GXE1515H</t>
  </si>
  <si>
    <t>GXE2020C</t>
  </si>
  <si>
    <t>GXE2020H</t>
  </si>
  <si>
    <t>GXE2025C</t>
  </si>
  <si>
    <t>GXE2025H</t>
  </si>
  <si>
    <t>GXE2027C</t>
  </si>
  <si>
    <t>GXE2027H</t>
  </si>
  <si>
    <t>GXE2030C</t>
  </si>
  <si>
    <t>GXE2030H</t>
  </si>
  <si>
    <t>GXE2040C</t>
  </si>
  <si>
    <t>GXE2040H</t>
  </si>
  <si>
    <t>TSE1211C</t>
  </si>
  <si>
    <t>TSE1211H</t>
  </si>
  <si>
    <t>TSE1215C</t>
  </si>
  <si>
    <t>TSE1215H</t>
  </si>
  <si>
    <t>TSE2022C</t>
  </si>
  <si>
    <t>TSE2022H</t>
  </si>
  <si>
    <t>TSE2025C</t>
  </si>
  <si>
    <t>TSE2025H</t>
  </si>
  <si>
    <t>TSGX1515C</t>
  </si>
  <si>
    <t>TSGX1515H</t>
  </si>
  <si>
    <t>TSGX1515HD</t>
  </si>
  <si>
    <t>TSGX2020C</t>
  </si>
  <si>
    <t>Energy Star Window Air Conditioner - Cooling Zone 3 9000 Btu/hr</t>
  </si>
  <si>
    <t>Energy Star WAC - Cooling Zone 3 9000 Btu/hr</t>
  </si>
  <si>
    <t>Energy Star Window Air Conditioner - Cooling Zone 3 10000 Btu/hr</t>
  </si>
  <si>
    <t>Energy Star WAC - Cooling Zone 3 10000 Btu/hr</t>
  </si>
  <si>
    <t>Energy Star Window Air Conditioner - Cooling Zone 3 11000 Btu/hr</t>
  </si>
  <si>
    <t>Energy Star WAC - Cooling Zone 3 11000 Btu/hr</t>
  </si>
  <si>
    <t>Energy Star Window Air Conditioner - Cooling Zone 3 12000 Btu/hr</t>
  </si>
  <si>
    <t>Energy Star WAC - Cooling Zone 3 12000 Btu/hr</t>
  </si>
  <si>
    <t>Energy Star Window Air Conditioner - Cooling Zone 3 13000 Btu/hr</t>
  </si>
  <si>
    <t>Energy Star WAC - Cooling Zone 3 13000 Btu/hr</t>
  </si>
  <si>
    <t>Energy Star Window Air Conditioner - Cooling Zone 3 14000 Btu/hr</t>
  </si>
  <si>
    <t>Energy Star WAC - Cooling Zone 3 14000 Btu/hr</t>
  </si>
  <si>
    <t>Energy Star Window Air Conditioner - Cooling Zone 3 15000 Btu/hr</t>
  </si>
  <si>
    <t>Energy Star WAC - Cooling Zone 3 15000 Btu/hr</t>
  </si>
  <si>
    <t>Energy Star Window Air Conditioner - Cooling Zone 3 16000 Btu/hr</t>
  </si>
  <si>
    <t>Energy Star WAC - Cooling Zone 3 16000 Btu/hr</t>
  </si>
  <si>
    <t>Energy Star Window Air Conditioner - Cooling Zone 3 17000 Btu/hr</t>
  </si>
  <si>
    <t>Energy Star WAC - Cooling Zone 3 17000 Btu/hr</t>
  </si>
  <si>
    <t>Energy Star Window Air Conditioner - Cooling Zone 3 18000 Btu/hr</t>
  </si>
  <si>
    <t>Energy Star WAC - Cooling Zone 3 18000 Btu/hr</t>
  </si>
  <si>
    <t>Energy Star Window Air Conditioner - Cooling Zone 3 19000 Btu/hr</t>
  </si>
  <si>
    <t>Energy Star WAC - Cooling Zone 3 19000 Btu/hr</t>
  </si>
  <si>
    <t>Energy Star Window Air Conditioner - Cooling Zone 3 20000 Btu/hr</t>
  </si>
  <si>
    <t>Energy Star WAC - Cooling Zone 3 20000 Btu/hr</t>
  </si>
  <si>
    <t>Window Air Conditioner Use Assumptions</t>
  </si>
  <si>
    <t>User Inputs=&gt;</t>
  </si>
  <si>
    <t>Portland</t>
  </si>
  <si>
    <t>Seattle</t>
  </si>
  <si>
    <t>Boise</t>
  </si>
  <si>
    <t>Spokane</t>
  </si>
  <si>
    <t>Missoula</t>
  </si>
  <si>
    <t>Region</t>
  </si>
  <si>
    <t>Calculated=&gt;</t>
  </si>
  <si>
    <t>Regional Weight - Cooling</t>
  </si>
  <si>
    <t>Zone Weights</t>
  </si>
  <si>
    <t>Zone 1</t>
  </si>
  <si>
    <t>Zone 2</t>
  </si>
  <si>
    <t>Zone 3</t>
  </si>
  <si>
    <t>Cooling Degree Hours*</t>
  </si>
  <si>
    <t>*Computed from hourly temperatures using SUNCODE &amp; TMY2 Weather Files</t>
  </si>
  <si>
    <t>Window Air Conditioner Energy Use, Savings and Cost Assumptions</t>
  </si>
  <si>
    <t>Annual Operating Hours</t>
  </si>
  <si>
    <t>Baseline Use (kWh/yr)</t>
  </si>
  <si>
    <t>Energy Star Use (kWh/yr)</t>
  </si>
  <si>
    <t>Total Cost (2000$)</t>
  </si>
  <si>
    <t>Annual Savings (kWh/yr)</t>
  </si>
  <si>
    <t>Window Air Conditioner Size Range</t>
  </si>
  <si>
    <t>Capacity (Btu/hr)</t>
  </si>
  <si>
    <t>Fed. Std. Min. EER**</t>
  </si>
  <si>
    <t>Energy Star EER</t>
  </si>
  <si>
    <t>Baseline</t>
  </si>
  <si>
    <t>Energy Star</t>
  </si>
  <si>
    <t>Incremental Cost</t>
  </si>
  <si>
    <t>&lt; 6000 Btu/Hr</t>
  </si>
  <si>
    <t>6000 - 7999 Btu/Hr</t>
  </si>
  <si>
    <t>8000 - 13,999 Btu/hr</t>
  </si>
  <si>
    <t>8001 - 13,999 Btu/hr</t>
  </si>
  <si>
    <t>8002 - 13,999 Btu/hr</t>
  </si>
  <si>
    <t>8003 - 13,999 Btu/hr</t>
  </si>
  <si>
    <t>8004 - 13,999 Btu/hr</t>
  </si>
  <si>
    <t>8005 - 13,999 Btu/hr</t>
  </si>
  <si>
    <t>14,000 - 19,999 Btu/hr</t>
  </si>
  <si>
    <t>20,000 + Btu/hr</t>
  </si>
  <si>
    <t>*Retail Cost Based on Regression Fit for Average Price vs. EER data shown on "Price vs. EER Regression" tab.</t>
  </si>
  <si>
    <t>Annual Operating Hours based on cooling degree hours for each climate zone on "CAC &amp; HP Use &amp; Savings" tab</t>
  </si>
  <si>
    <t>**Effective October 1, 2000</t>
  </si>
  <si>
    <t>Pooled Room Air Conditioner Cost and Performance Data</t>
  </si>
  <si>
    <t>Average Retail Price</t>
  </si>
  <si>
    <t>Brand</t>
  </si>
  <si>
    <t>Model</t>
  </si>
  <si>
    <t>Capacity (BTU/hr)</t>
  </si>
  <si>
    <t>EER</t>
  </si>
  <si>
    <t>$/Btu/hr of Capacity</t>
  </si>
  <si>
    <t>Retail Price</t>
  </si>
  <si>
    <t>$/Btu/hr</t>
  </si>
  <si>
    <t>$</t>
  </si>
  <si>
    <t>Carrier</t>
  </si>
  <si>
    <t>UCB061B</t>
  </si>
  <si>
    <t>FRIGIDAIRE</t>
  </si>
  <si>
    <t>FAC080J7A</t>
  </si>
  <si>
    <t>FAC084J7A</t>
  </si>
  <si>
    <t>Feddars</t>
  </si>
  <si>
    <t>A3Q08F2B</t>
  </si>
  <si>
    <t>FAL104J1A</t>
  </si>
  <si>
    <t>Friedrich</t>
  </si>
  <si>
    <t>SV10J10C</t>
  </si>
  <si>
    <t>SHARP</t>
  </si>
  <si>
    <t>AFR1108X</t>
  </si>
  <si>
    <t>Amana</t>
  </si>
  <si>
    <t>10QZ22RC</t>
  </si>
  <si>
    <t>GE</t>
  </si>
  <si>
    <t>ASV05LA</t>
  </si>
  <si>
    <t>AFR609X</t>
  </si>
  <si>
    <t>CARRIER</t>
  </si>
  <si>
    <t>GCA051B</t>
  </si>
  <si>
    <t>ASV08FA</t>
  </si>
  <si>
    <t>GOLDSTAR</t>
  </si>
  <si>
    <t>R1000</t>
  </si>
  <si>
    <t>PANASONIC</t>
  </si>
  <si>
    <t>CWC52RU</t>
  </si>
  <si>
    <t>A3Q06F2B</t>
  </si>
  <si>
    <t>Frigidaire</t>
  </si>
  <si>
    <t>FAB067W7B</t>
  </si>
  <si>
    <t>Linear</t>
  </si>
  <si>
    <t>Binomial</t>
  </si>
  <si>
    <t>AFR709X</t>
  </si>
  <si>
    <t>Diff</t>
  </si>
  <si>
    <t>Sharp</t>
  </si>
  <si>
    <t>AF-T706X</t>
  </si>
  <si>
    <t>7M11TA</t>
  </si>
  <si>
    <t>7QZ21RC</t>
  </si>
  <si>
    <t>7QZ21TB</t>
  </si>
  <si>
    <t>Median Retail Price</t>
  </si>
  <si>
    <t>GCA081B</t>
  </si>
  <si>
    <t>WHIRLPOOL</t>
  </si>
  <si>
    <t>ACQ082XJ</t>
  </si>
  <si>
    <t>ACE082XJ</t>
  </si>
  <si>
    <t>SQ08J10B</t>
  </si>
  <si>
    <t>AFR908X</t>
  </si>
  <si>
    <t>Amana's 7,000 BTU room air conditioner with a 10.0 EER is EnergyStar® rated to save you at least 15% over other units of this size. The TouchMatic™ electronic controls and quiet operation not only make it easy to operate, but allows you to enjoy your cool</t>
  </si>
  <si>
    <t>AMANA 9M11TA</t>
  </si>
  <si>
    <t xml:space="preserve"> 9M11TA</t>
  </si>
  <si>
    <t xml:space="preserve">This 9,000 BTU Quiet Zone™ Air Conditioner with Smart Cool™ has a 10.0 EER which makes this unit a great energy saver. Energy Saver models can save you utility dollars every time you use it. The Smart Cool™ feature also saves you with automatic fan speed </t>
  </si>
  <si>
    <t>DANBY DPAC7599</t>
  </si>
  <si>
    <t>DPAC7599</t>
  </si>
  <si>
    <t>This 7,500 BTU combination unit does it all and it's portable. Heat, cool, or dehumidify, you can easily move it, because of rolling castors, to each room. The many features available, such as LED display electronic control panel, start/delay timer, and o</t>
  </si>
  <si>
    <t>FRIGIDAIRE FAC052J7A</t>
  </si>
  <si>
    <t>Perfect for the bedroom! 5,000 BTU room air conditioner with an 8.0 EER. Whisper cool, Ultra Quiet - sleep in comfort without all the noise of your old air conditioner. This unit also has two speeds for fan only to keep the air circulating on an already c</t>
  </si>
  <si>
    <t>FRIGIDAIRE FAC054J7A</t>
  </si>
  <si>
    <t xml:space="preserve">This 5,200 BTU gallery Air Conditioner has a 9.0 EER and a remote control. Frigidaire's gallery series air conditioners are Whisper Cool &amp; Ultra Quiet. This model has a multi-setting thermostat, and a 3 speed fan to adjust temperature and air flow at the </t>
  </si>
  <si>
    <t>FRIGIDAIRE FAC064J7A</t>
  </si>
  <si>
    <t>Don't spend another summer wishing you were cool. Make it a reality with this affordable 6,000 BTU Gallery series room air conditioner with a 9.0 EER. To make your experience more relaxing this unit is equipped with a Remote Control and a 24-hour timer. T</t>
  </si>
  <si>
    <t>FRIGIDAIRE FAC080J7A</t>
  </si>
  <si>
    <t>Beat the heat of summer with this 8,000 BTU Gallery™ series room air conditioner. With a high 9.5 EER it won't heat up the utility bill either. The 3-speed fan and 3-way directional air flow will make you cool and comfy so you can forget about the swelter</t>
  </si>
  <si>
    <t>FRIGIDAIRE FAC084J7A</t>
  </si>
  <si>
    <t>If you are the kind of person that wants a remote control for everything, look no further. You've found your air conditioner. This 8,000 BTU room air conditioner 9.5 EER is equipped with a Remote Control. While you're conserving your energy with your remo</t>
  </si>
  <si>
    <t>FRIGIDAIRE FAL104J1A</t>
  </si>
  <si>
    <t xml:space="preserve">10,000 BTU Gallery® series room air conditioner with a 9.5 EER features a remote control so you can operate it from anywhere in the room. With its tilt out washable filter &amp; energy saving feature it's not only easy to maintain, but you won't get hot when </t>
  </si>
  <si>
    <t>FRIGIDAIRE FAS153J1A</t>
  </si>
  <si>
    <t>Frigidaire's 15,000 BTU room air conditioner with a 10.4 EER has a Remote Control for access from virtually anywhere in the room. EnergyStar® rated, this unit can be installed in the window or thru-the-wall. Nationally available.</t>
  </si>
  <si>
    <t>FRIGIDAIRE FAS184J2A</t>
  </si>
  <si>
    <t>FAS184J2A</t>
  </si>
  <si>
    <t>Don't let the heat stress you out this summer. Relax with this 18,000 BTU room air conditioner with a 9.7 EER. To help you on your way to ease and comfort it has 3 fan speeds, energy saver switch, quiet operation, easy to see LED display and a remote cont</t>
  </si>
  <si>
    <t>GE AGV07LA</t>
  </si>
  <si>
    <t>AGV07LA</t>
  </si>
  <si>
    <t xml:space="preserve">Simplicity and convenience is what you get with this GE 7,000 BTU room air conditioner with a 9.7 EER. With it's light weight and EZ Mount™ installation you can begin cooling your room quickly and easily, and enjoy the relaxation you've been looking for. </t>
  </si>
  <si>
    <t>GE AGV12AB</t>
  </si>
  <si>
    <t>AGV12AB</t>
  </si>
  <si>
    <t>52SCC009401</t>
  </si>
  <si>
    <t>52SCC0123</t>
  </si>
  <si>
    <t>52SCC012301</t>
  </si>
  <si>
    <t>52SCC0124</t>
  </si>
  <si>
    <t>52SCC012401</t>
  </si>
  <si>
    <t>52SCC0143</t>
  </si>
  <si>
    <t>52SCC014301</t>
  </si>
  <si>
    <t>52SCC0144</t>
  </si>
  <si>
    <t>52SCC014401</t>
  </si>
  <si>
    <t>52SCD012301</t>
  </si>
  <si>
    <t>52SCD012401</t>
  </si>
  <si>
    <t>52SEB2123</t>
  </si>
  <si>
    <t>52SEB2124</t>
  </si>
  <si>
    <t>52SEB2143</t>
  </si>
  <si>
    <t>52SEB3124</t>
  </si>
  <si>
    <t>52SEB5124</t>
  </si>
  <si>
    <t>52SEC2073</t>
  </si>
  <si>
    <t>52SEC207301</t>
  </si>
  <si>
    <t>52SEC2074</t>
  </si>
  <si>
    <t>52SEC207401</t>
  </si>
  <si>
    <t>52SEC2093</t>
  </si>
  <si>
    <t>52SEC2094</t>
  </si>
  <si>
    <t>52SEC2123</t>
  </si>
  <si>
    <t>52SEC212301</t>
  </si>
  <si>
    <t>52SEC2124</t>
  </si>
  <si>
    <t>52SEC212401</t>
  </si>
  <si>
    <t>52SEC2143</t>
  </si>
  <si>
    <t>52SEC214301</t>
  </si>
  <si>
    <t>52SEC2144</t>
  </si>
  <si>
    <t>52SEC214401</t>
  </si>
  <si>
    <t>52SEC3073</t>
  </si>
  <si>
    <t>52SEC307301</t>
  </si>
  <si>
    <t>52SEC3074</t>
  </si>
  <si>
    <t>52SEC307401</t>
  </si>
  <si>
    <t>52SEC3093</t>
  </si>
  <si>
    <t>52SEC3094</t>
  </si>
  <si>
    <t>52SEC3123</t>
  </si>
  <si>
    <t>52SEC312301</t>
  </si>
  <si>
    <t>52SEC3124</t>
  </si>
  <si>
    <t>52SEC312401</t>
  </si>
  <si>
    <t>52SEC3143</t>
  </si>
  <si>
    <t>52SEC314301</t>
  </si>
  <si>
    <t>52SEC3144</t>
  </si>
  <si>
    <t>52SEC314401</t>
  </si>
  <si>
    <t>52SEC5123</t>
  </si>
  <si>
    <t>52SEC5124</t>
  </si>
  <si>
    <t>52SEC5143</t>
  </si>
  <si>
    <t>52SEC514301</t>
  </si>
  <si>
    <t>52SEC5144</t>
  </si>
  <si>
    <t>52SEC514401</t>
  </si>
  <si>
    <t>52SED209301</t>
  </si>
  <si>
    <t>52SED212301</t>
  </si>
  <si>
    <t>52SED212401</t>
  </si>
  <si>
    <t>52SED309301</t>
  </si>
  <si>
    <t>52SED312301</t>
  </si>
  <si>
    <t>52SED312401</t>
  </si>
  <si>
    <t>52SED512301</t>
  </si>
  <si>
    <t>52SED512401</t>
  </si>
  <si>
    <t>GCA071B</t>
  </si>
  <si>
    <t>HCA313D</t>
  </si>
  <si>
    <t>HCA333D</t>
  </si>
  <si>
    <t>RCB051B</t>
  </si>
  <si>
    <t>SCA101D</t>
  </si>
  <si>
    <t>TCA051B</t>
  </si>
  <si>
    <t>TCA051D</t>
  </si>
  <si>
    <t>TCA061D</t>
  </si>
  <si>
    <t>TCA081D</t>
  </si>
  <si>
    <t>TCA081P</t>
  </si>
  <si>
    <t>TCA101D</t>
  </si>
  <si>
    <t>UCA051B</t>
  </si>
  <si>
    <t>UCA061B</t>
  </si>
  <si>
    <t>UCA081B</t>
  </si>
  <si>
    <t>XCA121D</t>
  </si>
  <si>
    <t>XCA123D</t>
  </si>
  <si>
    <t>XCA141D</t>
  </si>
  <si>
    <t>XCA153D</t>
  </si>
  <si>
    <t>XCB183D</t>
  </si>
  <si>
    <t>XCB183E</t>
  </si>
  <si>
    <t>XHA123D</t>
  </si>
  <si>
    <t>XHB101D</t>
  </si>
  <si>
    <t>XHB183D</t>
  </si>
  <si>
    <t>XQA101D</t>
  </si>
  <si>
    <t>XQA123D</t>
  </si>
  <si>
    <t>XQB153D</t>
  </si>
  <si>
    <t>XQB183D</t>
  </si>
  <si>
    <t>YCB213D</t>
  </si>
  <si>
    <t>YCB213E</t>
  </si>
  <si>
    <t>YCB213P</t>
  </si>
  <si>
    <t>YHB243D</t>
  </si>
  <si>
    <t>CL</t>
  </si>
  <si>
    <t>DP08SAHP</t>
  </si>
  <si>
    <t>CMS</t>
  </si>
  <si>
    <t>PTA07AN</t>
  </si>
  <si>
    <t>PTA07B1</t>
  </si>
  <si>
    <t>PTA07B2</t>
  </si>
  <si>
    <t>PTA07BN</t>
  </si>
  <si>
    <t>PTA07C1</t>
  </si>
  <si>
    <t>PTA07C2</t>
  </si>
  <si>
    <t>PTA07CN</t>
  </si>
  <si>
    <t>PTA07E4</t>
  </si>
  <si>
    <t>PTA07E5</t>
  </si>
  <si>
    <t>PTA07EN</t>
  </si>
  <si>
    <t>PTA07G1</t>
  </si>
  <si>
    <t>PTA07G2</t>
  </si>
  <si>
    <t>PTA07GN</t>
  </si>
  <si>
    <t>PTA09AN</t>
  </si>
  <si>
    <t>PTA09B1</t>
  </si>
  <si>
    <t>PTA09B2</t>
  </si>
  <si>
    <t>PTA09BN</t>
  </si>
  <si>
    <t>PTA09C1</t>
  </si>
  <si>
    <t>PTA09C2</t>
  </si>
  <si>
    <t>PTA09CN</t>
  </si>
  <si>
    <t>PTA09E4</t>
  </si>
  <si>
    <t>PTA09E5</t>
  </si>
  <si>
    <t>PTA09EN</t>
  </si>
  <si>
    <t>PTA09G1</t>
  </si>
  <si>
    <t>PTA09G2</t>
  </si>
  <si>
    <t>PTA09GN</t>
  </si>
  <si>
    <t>PTA12AN</t>
  </si>
  <si>
    <t>PTA12B1</t>
  </si>
  <si>
    <t>PTA12B2</t>
  </si>
  <si>
    <t>PTA12B3</t>
  </si>
  <si>
    <t>PTA12B7</t>
  </si>
  <si>
    <t>PTA12BN</t>
  </si>
  <si>
    <t>PTA12C1</t>
  </si>
  <si>
    <t>PTA12C2</t>
  </si>
  <si>
    <t>PTA12C3</t>
  </si>
  <si>
    <t>PTA12CN</t>
  </si>
  <si>
    <t>PTA12E4</t>
  </si>
  <si>
    <t>PTA12E5</t>
  </si>
  <si>
    <t>PTA12E6</t>
  </si>
  <si>
    <t>PTA12EN</t>
  </si>
  <si>
    <t>PTA12G1</t>
  </si>
  <si>
    <t>PTA12G2</t>
  </si>
  <si>
    <t>PTA12G3</t>
  </si>
  <si>
    <t>PTA12GN</t>
  </si>
  <si>
    <t>PTA15B1</t>
  </si>
  <si>
    <t>PTA15B2</t>
  </si>
  <si>
    <t>PTA15B3</t>
  </si>
  <si>
    <t>PTA15BN</t>
  </si>
  <si>
    <t>PTA15C1</t>
  </si>
  <si>
    <t>PTA15C2</t>
  </si>
  <si>
    <t>PTA15C3</t>
  </si>
  <si>
    <t>PTA15CN</t>
  </si>
  <si>
    <t>PTA15E4</t>
  </si>
  <si>
    <t>PTA15E5</t>
  </si>
  <si>
    <t>PTA15E6</t>
  </si>
  <si>
    <t>PTA15EN</t>
  </si>
  <si>
    <t>PTA15G1</t>
  </si>
  <si>
    <t>PTA15G2</t>
  </si>
  <si>
    <t>PTA15G3</t>
  </si>
  <si>
    <t>PTA15GN</t>
  </si>
  <si>
    <t>PTP07AN</t>
  </si>
  <si>
    <t>PTP07B1</t>
  </si>
  <si>
    <t>PTP07B2</t>
  </si>
  <si>
    <t>PTP07BN</t>
  </si>
  <si>
    <t>PTP07C1</t>
  </si>
  <si>
    <t>PTP07C2</t>
  </si>
  <si>
    <t>PTP07CN</t>
  </si>
  <si>
    <t>PTP07E4</t>
  </si>
  <si>
    <t>PTP07E5</t>
  </si>
  <si>
    <t>PTP07EN</t>
  </si>
  <si>
    <t>PTP07G1</t>
  </si>
  <si>
    <t>PTP07G2</t>
  </si>
  <si>
    <t>PTP07GN</t>
  </si>
  <si>
    <t>PTP09AN</t>
  </si>
  <si>
    <t>PTP09B1</t>
  </si>
  <si>
    <t>PTP09B2</t>
  </si>
  <si>
    <t>PTP09BN</t>
  </si>
  <si>
    <t>PTP09C1</t>
  </si>
  <si>
    <t>PTP09C2</t>
  </si>
  <si>
    <t>PTP09CN</t>
  </si>
  <si>
    <t>PTP09E4</t>
  </si>
  <si>
    <t>PTP09E5</t>
  </si>
  <si>
    <t>PTP09EN</t>
  </si>
  <si>
    <t>PTP09G1</t>
  </si>
  <si>
    <t>PTP09G2</t>
  </si>
  <si>
    <t>PTP09GN</t>
  </si>
  <si>
    <t>PTP12AN</t>
  </si>
  <si>
    <t>PTP12B1</t>
  </si>
  <si>
    <t>PTP12B2</t>
  </si>
  <si>
    <t>PTP12B3</t>
  </si>
  <si>
    <t>PTP12B7</t>
  </si>
  <si>
    <t>PTP12BN</t>
  </si>
  <si>
    <t>PTP12C1</t>
  </si>
  <si>
    <t>PTP12C2</t>
  </si>
  <si>
    <t>PTP12C3</t>
  </si>
  <si>
    <t>PTP12CN</t>
  </si>
  <si>
    <t>PTP12E4</t>
  </si>
  <si>
    <t>PTP12E5</t>
  </si>
  <si>
    <t>PTP12E6</t>
  </si>
  <si>
    <t>PTP12EN</t>
  </si>
  <si>
    <t>PTP12G1</t>
  </si>
  <si>
    <t>PTP12G2</t>
  </si>
  <si>
    <t>PTP12G3</t>
  </si>
  <si>
    <t>PTP12GN</t>
  </si>
  <si>
    <t>PTP15B1</t>
  </si>
  <si>
    <t>PTP15B2</t>
  </si>
  <si>
    <t>PTP15B3</t>
  </si>
  <si>
    <t>PTP15B7</t>
  </si>
  <si>
    <t>PTP15BN</t>
  </si>
  <si>
    <t>PTP15C1</t>
  </si>
  <si>
    <t>PTP15C2</t>
  </si>
  <si>
    <t>PTP15C3</t>
  </si>
  <si>
    <t>PTP15CN</t>
  </si>
  <si>
    <t>PTP15E4</t>
  </si>
  <si>
    <t>PTP15E5</t>
  </si>
  <si>
    <t>PTP15E6</t>
  </si>
  <si>
    <t>PTP15EN</t>
  </si>
  <si>
    <t>PTP15G1</t>
  </si>
  <si>
    <t>PTP15G2</t>
  </si>
  <si>
    <t>PTP15G3</t>
  </si>
  <si>
    <t>PTP15GN</t>
  </si>
  <si>
    <t>COLD POINT</t>
  </si>
  <si>
    <t>CP08SA</t>
  </si>
  <si>
    <t>CP08SAE</t>
  </si>
  <si>
    <t>CP08SAHP</t>
  </si>
  <si>
    <t>CP10SA</t>
  </si>
  <si>
    <t>CP10SAE</t>
  </si>
  <si>
    <t>CP12SA</t>
  </si>
  <si>
    <t>CP12SAE</t>
  </si>
  <si>
    <t>CP12SAHP</t>
  </si>
  <si>
    <t>CP13SA</t>
  </si>
  <si>
    <t>CP13SAE</t>
  </si>
  <si>
    <t>CP14SB</t>
  </si>
  <si>
    <t>CP14SBHE</t>
  </si>
  <si>
    <t>CP18HB</t>
  </si>
  <si>
    <t>CP18HBHE</t>
  </si>
  <si>
    <t>CP18HBHP</t>
  </si>
  <si>
    <t>CP19HB</t>
  </si>
  <si>
    <t>CP21HB</t>
  </si>
  <si>
    <t>CP23HB</t>
  </si>
  <si>
    <t>CP23HBHE</t>
  </si>
  <si>
    <t>CP23HBHP</t>
  </si>
  <si>
    <t>EP08SSA-HP</t>
  </si>
  <si>
    <t>EP10RSA</t>
  </si>
  <si>
    <t>EP10RSB</t>
  </si>
  <si>
    <t>EP12SSB</t>
  </si>
  <si>
    <t>EP13RSA</t>
  </si>
  <si>
    <t>EP13RSB</t>
  </si>
  <si>
    <t>Comfort Aire</t>
  </si>
  <si>
    <t>R-141F-0</t>
  </si>
  <si>
    <t>R-141F-1</t>
  </si>
  <si>
    <t>RE-81F-0</t>
  </si>
  <si>
    <t>COMFORT ZONE</t>
  </si>
  <si>
    <t>WW303</t>
  </si>
  <si>
    <t>WW363A</t>
  </si>
  <si>
    <t>COMFORT-AIRE</t>
  </si>
  <si>
    <t>R-101-3</t>
  </si>
  <si>
    <t>R-121-2</t>
  </si>
  <si>
    <t>R-141A</t>
  </si>
  <si>
    <t>R-183A</t>
  </si>
  <si>
    <t>R-243A</t>
  </si>
  <si>
    <t>R-51-4</t>
  </si>
  <si>
    <t>R-61-2</t>
  </si>
  <si>
    <t>R-81-1</t>
  </si>
  <si>
    <t>COOLERATOR</t>
  </si>
  <si>
    <t>R141F*</t>
  </si>
  <si>
    <t>R183F*</t>
  </si>
  <si>
    <t>R253F*</t>
  </si>
  <si>
    <t>R293F*</t>
  </si>
  <si>
    <t>RA101*</t>
  </si>
  <si>
    <t>RA121*</t>
  </si>
  <si>
    <t>RA123A*</t>
  </si>
  <si>
    <t>RA51*</t>
  </si>
  <si>
    <t>RA61*</t>
  </si>
  <si>
    <t>RA71*</t>
  </si>
  <si>
    <t>RA81*</t>
  </si>
  <si>
    <t>RE-123A-1</t>
  </si>
  <si>
    <t>RE123F*</t>
  </si>
  <si>
    <t>RE-183A-2</t>
  </si>
  <si>
    <t>RE183F*</t>
  </si>
  <si>
    <t>RE81F*</t>
  </si>
  <si>
    <t>RF253F*</t>
  </si>
  <si>
    <t>Sharp's 9,000 BTU room air conditioner with a 10.0 EER is equipped with the Rest Easy™ Remote Control. It features a delay timer that can be used from the remote or the easy to use Comfort Touch™ controls. The Library Quiet™ package is so peaceful, it wil</t>
  </si>
  <si>
    <t>WHIRLPOOL ACE082XJ</t>
  </si>
  <si>
    <t>Its all about choices. That is what you get with this 8,000 BTU room air conditioner with a 10.0 EER. You can choose to heat or cool, to use the power saver or the Super Thrust™ air discharge, you can even choose to put it in the window or through the wal</t>
  </si>
  <si>
    <t>WHIRLPOOL ACE124XJ</t>
  </si>
  <si>
    <t>ACE124XJ</t>
  </si>
  <si>
    <t>The 12,000 BTU room air conditioner/heating unit with a 9.0 EER features Super Thrust™ to drive more concentrated cool/warm air into the room as well as 6-way air directional controls, which allows you to adjust the louvers to direct the air to areas in t</t>
  </si>
  <si>
    <t>WHIRLPOOL ACE184XJ</t>
  </si>
  <si>
    <t>ACE184XJ</t>
  </si>
  <si>
    <t>For added cooling or heating take a look at this 18,000 BTU room air conditioner/heating unit with a 9.0 EER. This unit is capable of being installed through the wall as well as in the window. With the SuperThrust™ air discharge your room can be cooled/he</t>
  </si>
  <si>
    <t>WHIRLPOOL ACG052XJ</t>
  </si>
  <si>
    <t>Tired of tossing &amp; turning in that hot room? Cool it down with this 5,000 BTU room air conditioner with a 10.4 EER. Loaded with energy saving features such as a timer, power saver, sleep mode &amp; surround cool makes it easy to see why it has such a high EER</t>
  </si>
  <si>
    <t>WHIRLPOOL ACG072XJ</t>
  </si>
  <si>
    <t>ACG072XJ</t>
  </si>
  <si>
    <t>When its miserably hot this summer, come in and enjoy the cooling comfort of the WhirlPool® 7,000 BTU room air conditioner with a 9.8 EER. You can set the timer to have your room satisfyingly cool when you arrive or enable the power saver until the room i</t>
  </si>
  <si>
    <t>WHIRLPOOL ACM052XJ</t>
  </si>
  <si>
    <t>That tropical heat wave is on its way. Enjoy the pleasantly mild weather inside with this 5,000 BTU room air conditioner with an 8.0 EER. Whirlpool's® Value series come with the new Pod-design to provide even cooling throughout the room. The multiple pods</t>
  </si>
  <si>
    <t>WHIRLPOOL ACM062XJ</t>
  </si>
  <si>
    <t>Enjoy quiet comfort with this 6,000 BTU room air conditioner with an 8.7 EER. An improved airflow system results in quieter operation, without any loss of cooling performance. Nationally available.</t>
  </si>
  <si>
    <t>WHIRLPOOL ACM102XJ</t>
  </si>
  <si>
    <t>Cool your room without all the hype. WhirlPool's® 10,000 BTU room air conditioner has a high 9.0 EER for energy savings, simplistic controls for easy use and factory installed Insta-Mount™ for quick installation. Nationally available.</t>
  </si>
  <si>
    <t>WHIRLPOOL ACM184XJ</t>
  </si>
  <si>
    <t>ACM184XJ</t>
  </si>
  <si>
    <t>In the window or through the wall this 18,000 BTU room air conditioner with a 9.0 EER works either way. With a slide out chassis and outside support brackets included, installation is a breeze. Nationally available.</t>
  </si>
  <si>
    <t>WHIRLPOOL ACQ082XJ</t>
  </si>
  <si>
    <t>The WhirlPool® 8,000 BTU room air conditioner with a 10.0 EER features the 3M® Filtrete™ electrostatic filter, recognized by the American Lung Association® to provide a healthier room environment. Nationally available.</t>
  </si>
  <si>
    <t>WHIRLPOOL ACQ122XJ</t>
  </si>
  <si>
    <t>ACQ122XJ</t>
  </si>
  <si>
    <t>When the heat is wretched outside, come inside to comfort with this 12,000 BTU room air conditioner with a 9.0 EER. With the Super Thrust™ air discharge and pod-design louvers you can cool your room quickly, directing the air where it is needed most. Nati</t>
  </si>
  <si>
    <t>WHIRLPOOL ACQ142XJ</t>
  </si>
  <si>
    <t>Toss the fan! It's only moving the hot air around the room anyway. Cool down with the 14,000 BTU room air conditioner with a 10.2 EER. Energy Star® rated, this unit can give you a 15% energy dollars saving over standard ACs. Nationally available.</t>
  </si>
  <si>
    <t>WHIRLPOOL ACQ294XJ</t>
  </si>
  <si>
    <t>ACQ294XJ</t>
  </si>
  <si>
    <t>AJ806LF</t>
  </si>
  <si>
    <t>AJ808AF</t>
  </si>
  <si>
    <t>AJ810AF</t>
  </si>
  <si>
    <t>AJA12DF</t>
  </si>
  <si>
    <t>AJCH08AC**</t>
  </si>
  <si>
    <t>AJCH10AC**</t>
  </si>
  <si>
    <t>AJCH10DC**</t>
  </si>
  <si>
    <t>AJCH12DC**</t>
  </si>
  <si>
    <t>AJCS06LC**</t>
  </si>
  <si>
    <t>AJCS06LZ**</t>
  </si>
  <si>
    <t>AJCS08AC**</t>
  </si>
  <si>
    <t>AJCS08AZ**</t>
  </si>
  <si>
    <t>AJCS09DC**</t>
  </si>
  <si>
    <t>AJCS10AC**</t>
  </si>
  <si>
    <t>AJCS10AZ**</t>
  </si>
  <si>
    <t>AJCS10DC**</t>
  </si>
  <si>
    <t>AJCS12DC**</t>
  </si>
  <si>
    <t>AJEH12DC**</t>
  </si>
  <si>
    <t>AJES06LS**</t>
  </si>
  <si>
    <t>AJES08AS**</t>
  </si>
  <si>
    <t>AJES09DC**</t>
  </si>
  <si>
    <t>AJES10DC**</t>
  </si>
  <si>
    <t>AJES10DS**</t>
  </si>
  <si>
    <t>AJES12DC**</t>
  </si>
  <si>
    <t>AJHS08AS**</t>
  </si>
  <si>
    <t>AJHS08DC**</t>
  </si>
  <si>
    <t>AJHS10DC**</t>
  </si>
  <si>
    <t>AJJ09DF</t>
  </si>
  <si>
    <t>AJJ10DF</t>
  </si>
  <si>
    <t>AJJ11DF</t>
  </si>
  <si>
    <t>AJK06LF</t>
  </si>
  <si>
    <t>AJK08AF</t>
  </si>
  <si>
    <t>R:\TE\New Plan\Residential Resource Assessment\MC_AND_LOADSHAPE.XLS</t>
  </si>
  <si>
    <t>AJK10DF</t>
  </si>
  <si>
    <t>AJM10AF</t>
  </si>
  <si>
    <t>AJM10DF</t>
  </si>
  <si>
    <t>AJS08AF</t>
  </si>
  <si>
    <t>AJT08DF</t>
  </si>
  <si>
    <t>AJT10DF</t>
  </si>
  <si>
    <t>AJX06LF</t>
  </si>
  <si>
    <t>AJX08AF</t>
  </si>
  <si>
    <t>AJX09DF</t>
  </si>
  <si>
    <t>AMH06LA</t>
  </si>
  <si>
    <t>AMH08FA</t>
  </si>
  <si>
    <t>ANK12D2</t>
  </si>
  <si>
    <t>ANM12DB</t>
  </si>
  <si>
    <t>APK15D2</t>
  </si>
  <si>
    <t>APM15DB</t>
  </si>
  <si>
    <t>APS12DB</t>
  </si>
  <si>
    <t>AQP08AA</t>
  </si>
  <si>
    <t>AQV05LA**</t>
  </si>
  <si>
    <t>AQV06LA**</t>
  </si>
  <si>
    <t>AQV12DA</t>
  </si>
  <si>
    <t>ARK18D2</t>
  </si>
  <si>
    <t>ARS18DB</t>
  </si>
  <si>
    <t>ASM06LB</t>
  </si>
  <si>
    <t>ASV06LB</t>
  </si>
  <si>
    <t>AZ21E06D*C</t>
  </si>
  <si>
    <t>AZ21E06E*C</t>
  </si>
  <si>
    <t>AZ21E09D*C</t>
  </si>
  <si>
    <t>AZ21E09E*C</t>
  </si>
  <si>
    <t>AZ21E12D*C</t>
  </si>
  <si>
    <t>AZ21E12E*C</t>
  </si>
  <si>
    <t>AZ21E15D*C</t>
  </si>
  <si>
    <t>AZ21E15E*C</t>
  </si>
  <si>
    <t>AZ26E06D*C</t>
  </si>
  <si>
    <t>AZ26E06E*C</t>
  </si>
  <si>
    <t>AZ26E09D*C</t>
  </si>
  <si>
    <t>AZ26E09E*C</t>
  </si>
  <si>
    <t>AZ26E12D*C</t>
  </si>
  <si>
    <t>AZ26E12E*C</t>
  </si>
  <si>
    <t>AZ26E15D*C</t>
  </si>
  <si>
    <t>AZ26E15E*C</t>
  </si>
  <si>
    <t>HSV05LA</t>
  </si>
  <si>
    <t>HSV07LA</t>
  </si>
  <si>
    <t>GIBSON</t>
  </si>
  <si>
    <t>GAB067F7B</t>
  </si>
  <si>
    <t>GAB067T7B</t>
  </si>
  <si>
    <t>GAC053T7A</t>
  </si>
  <si>
    <t>GAC056G7A</t>
  </si>
  <si>
    <t>GAC056Y7A</t>
  </si>
  <si>
    <t>GAC063W7A</t>
  </si>
  <si>
    <t>GAC067T7A</t>
  </si>
  <si>
    <t>GAC086T7A</t>
  </si>
  <si>
    <t>GAH11EP2A</t>
  </si>
  <si>
    <t>GAL108T1A</t>
  </si>
  <si>
    <t>GAL108W1A2</t>
  </si>
  <si>
    <t>GAL128W1A</t>
  </si>
  <si>
    <t>GAS154J1A</t>
  </si>
  <si>
    <t>GAS155H1A</t>
  </si>
  <si>
    <t>GAS183W2A</t>
  </si>
  <si>
    <t>GAS188W2A</t>
  </si>
  <si>
    <t>GAS18EW2A</t>
  </si>
  <si>
    <t>GAS228W2A</t>
  </si>
  <si>
    <t>GAS258W2A</t>
  </si>
  <si>
    <t>GAV158S1A</t>
  </si>
  <si>
    <t>GAV158Y1A</t>
  </si>
  <si>
    <t>GA-0510BC</t>
  </si>
  <si>
    <t>GA-0515AC</t>
  </si>
  <si>
    <t>GA-0516AC</t>
  </si>
  <si>
    <t>GA-051A</t>
  </si>
  <si>
    <t>GA-0550BC</t>
  </si>
  <si>
    <t>GA-0615AC</t>
  </si>
  <si>
    <t>GA-071</t>
  </si>
  <si>
    <t>GA-0710BC</t>
  </si>
  <si>
    <t>GA-0710GC</t>
  </si>
  <si>
    <t>GA-0710HCM</t>
  </si>
  <si>
    <t>GA-0711GC</t>
  </si>
  <si>
    <t>GA-0712BC</t>
  </si>
  <si>
    <t>GA-0712GC</t>
  </si>
  <si>
    <t>GA-0713BC</t>
  </si>
  <si>
    <t>GA-0910CC</t>
  </si>
  <si>
    <t>GA-0911GC</t>
  </si>
  <si>
    <t>GA-0912GC</t>
  </si>
  <si>
    <t>GA-091A</t>
  </si>
  <si>
    <t>GA-1012LC</t>
  </si>
  <si>
    <t>GA-1013LC</t>
  </si>
  <si>
    <t>GA-1014LC</t>
  </si>
  <si>
    <t>GA-1014LCM</t>
  </si>
  <si>
    <t>GA-1015LC</t>
  </si>
  <si>
    <t>GA-1210DC</t>
  </si>
  <si>
    <t>GA-1212LC</t>
  </si>
  <si>
    <t>GA-1213LC</t>
  </si>
  <si>
    <t>GA-1214LC</t>
  </si>
  <si>
    <t>GA-1214LCM</t>
  </si>
  <si>
    <t>GA-1215LC</t>
  </si>
  <si>
    <t>GA-122A</t>
  </si>
  <si>
    <t>GA-1830FC</t>
  </si>
  <si>
    <t>GA-1831FC</t>
  </si>
  <si>
    <t>GA-1833FC</t>
  </si>
  <si>
    <t>GA-1834FC</t>
  </si>
  <si>
    <t>GA-1835FC</t>
  </si>
  <si>
    <t>GA-2135FC</t>
  </si>
  <si>
    <t>LW-A0510CG</t>
  </si>
  <si>
    <t>LW-A0510CL</t>
  </si>
  <si>
    <t>LW-A0510CT</t>
  </si>
  <si>
    <t>LW-A0511CL</t>
  </si>
  <si>
    <t>LW-A0512CL</t>
  </si>
  <si>
    <t>LW-A0513CL</t>
  </si>
  <si>
    <t>LW-A0612CL</t>
  </si>
  <si>
    <t>LW-B0712CL</t>
  </si>
  <si>
    <t>LW-B0714C*</t>
  </si>
  <si>
    <t>LW-B0810CL</t>
  </si>
  <si>
    <t>LW-B0811CL</t>
  </si>
  <si>
    <t>LW-B0812C*</t>
  </si>
  <si>
    <t>LW-B0813C*</t>
  </si>
  <si>
    <t>LW-C1011CL</t>
  </si>
  <si>
    <t>LW-C1012CL</t>
  </si>
  <si>
    <t>LW-C1014C*</t>
  </si>
  <si>
    <t>LW-C1017C*</t>
  </si>
  <si>
    <t>LWC1030AX*</t>
  </si>
  <si>
    <t>LWC1210AC*</t>
  </si>
  <si>
    <t>LW-C1211CL</t>
  </si>
  <si>
    <t>LW-C1212CL</t>
  </si>
  <si>
    <t>LW-C1213CL</t>
  </si>
  <si>
    <t>LW-C12140*</t>
  </si>
  <si>
    <t>LW-C1217C*</t>
  </si>
  <si>
    <t>LWC1230AC*</t>
  </si>
  <si>
    <t>LWC1230AX*</t>
  </si>
  <si>
    <t>LW-C1230CL</t>
  </si>
  <si>
    <t>LW-C1230XL</t>
  </si>
  <si>
    <t>LW-D1832CL</t>
  </si>
  <si>
    <t>LW-E2132CL</t>
  </si>
  <si>
    <t>LW-F1830CL</t>
  </si>
  <si>
    <t>LW-F2130CL</t>
  </si>
  <si>
    <t>LW-G0710CL</t>
  </si>
  <si>
    <t>LWH0510AC*</t>
  </si>
  <si>
    <t>LWH0511AC*</t>
  </si>
  <si>
    <t>LWH0512AC*</t>
  </si>
  <si>
    <t>LWH0512NC*</t>
  </si>
  <si>
    <t>LW-L1010CL</t>
  </si>
  <si>
    <t>LW-L1210CL</t>
  </si>
  <si>
    <t>LWM1410BC*</t>
  </si>
  <si>
    <t>LWM1830BC*</t>
  </si>
  <si>
    <t>LWM1830BX*</t>
  </si>
  <si>
    <t>LWM1830RC*</t>
  </si>
  <si>
    <t>LWM1831BC*</t>
  </si>
  <si>
    <t>LWM2130BC*</t>
  </si>
  <si>
    <t>LWM2130BX*</t>
  </si>
  <si>
    <t>LWN2130BX*</t>
  </si>
  <si>
    <t>R-1400</t>
  </si>
  <si>
    <t>Goldstar</t>
  </si>
  <si>
    <t>R1402</t>
  </si>
  <si>
    <t>R-1800</t>
  </si>
  <si>
    <t>R-1801H</t>
  </si>
  <si>
    <t>R-2100</t>
  </si>
  <si>
    <t>R-2101H</t>
  </si>
  <si>
    <t>R-5000</t>
  </si>
  <si>
    <t>R5400</t>
  </si>
  <si>
    <t>Haier</t>
  </si>
  <si>
    <t>HW-05CA12</t>
  </si>
  <si>
    <t>HW-07CB12</t>
  </si>
  <si>
    <t>Hampton Bay</t>
  </si>
  <si>
    <t>BHAC0510GS0</t>
  </si>
  <si>
    <t>HOTPOINT</t>
  </si>
  <si>
    <t>ASX06LS</t>
  </si>
  <si>
    <t>ASX06LSV1</t>
  </si>
  <si>
    <t>ASX08AT</t>
  </si>
  <si>
    <t>ASX08FS</t>
  </si>
  <si>
    <t>ASX08FSX1</t>
  </si>
  <si>
    <t>ASX10AT</t>
  </si>
  <si>
    <t>HPP05LA</t>
  </si>
  <si>
    <t>KCM12DB</t>
  </si>
  <si>
    <t>KED12AA</t>
  </si>
  <si>
    <t>KMH12AA</t>
  </si>
  <si>
    <t>KVS12AA</t>
  </si>
  <si>
    <t>KEEPRITE</t>
  </si>
  <si>
    <t>KR106HA</t>
  </si>
  <si>
    <t>KR108HA</t>
  </si>
  <si>
    <t>KR110HA</t>
  </si>
  <si>
    <t>KR113HA</t>
  </si>
  <si>
    <t>KR221HA</t>
  </si>
  <si>
    <t>KENMORE</t>
  </si>
  <si>
    <t>363.877049*</t>
  </si>
  <si>
    <t>363.877059*</t>
  </si>
  <si>
    <t>580.78053890</t>
  </si>
  <si>
    <t>580.78073890</t>
  </si>
  <si>
    <t>580.78122890</t>
  </si>
  <si>
    <t>580.78183890</t>
  </si>
  <si>
    <t>580.79053890</t>
  </si>
  <si>
    <t>580.79056890</t>
  </si>
  <si>
    <t>580.79074890</t>
  </si>
  <si>
    <t>580.79122890</t>
  </si>
  <si>
    <t>580.79184890</t>
  </si>
  <si>
    <t>580.79188890</t>
  </si>
  <si>
    <t>70055*</t>
  </si>
  <si>
    <t>70156*</t>
  </si>
  <si>
    <t>78055*</t>
  </si>
  <si>
    <t>78079*</t>
  </si>
  <si>
    <t>78156*</t>
  </si>
  <si>
    <t>79156*</t>
  </si>
  <si>
    <t>D42-35195</t>
  </si>
  <si>
    <t>D42-35197</t>
  </si>
  <si>
    <t>MCQ</t>
  </si>
  <si>
    <t>ENH009B03</t>
  </si>
  <si>
    <t>ENH009B39</t>
  </si>
  <si>
    <t>ENH009B40</t>
  </si>
  <si>
    <t>ENH012B03</t>
  </si>
  <si>
    <t>ENH012B340</t>
  </si>
  <si>
    <t>ENH012B39</t>
  </si>
  <si>
    <t>ENH015B0318/24/32</t>
  </si>
  <si>
    <t>ENH015B4018/24/32</t>
  </si>
  <si>
    <t>ENR007A/03</t>
  </si>
  <si>
    <t>ENR007A/39</t>
  </si>
  <si>
    <t>ENR007A/40*</t>
  </si>
  <si>
    <t>ENR007A0332</t>
  </si>
  <si>
    <t>ENR007A0343</t>
  </si>
  <si>
    <t>ENR007A3918</t>
  </si>
  <si>
    <t>ENR007A3918G</t>
  </si>
  <si>
    <t>ENR007A3924</t>
  </si>
  <si>
    <t>ENR007A3932</t>
  </si>
  <si>
    <t>ENR007A3943</t>
  </si>
  <si>
    <t>ENR007A4024</t>
  </si>
  <si>
    <t>ENR007A4032</t>
  </si>
  <si>
    <t>ENR007A4043</t>
  </si>
  <si>
    <t>ENR009A4043</t>
  </si>
  <si>
    <t>ENR009B0318</t>
  </si>
  <si>
    <t>ENR009B0324</t>
  </si>
  <si>
    <t>ENR009B0332</t>
  </si>
  <si>
    <t>ENR009B0343</t>
  </si>
  <si>
    <t>ENR009B0348</t>
  </si>
  <si>
    <t>ENR009B39</t>
  </si>
  <si>
    <t>ENR009B39*</t>
  </si>
  <si>
    <t>ENR009B39/03/40</t>
  </si>
  <si>
    <t>PNW Region</t>
  </si>
  <si>
    <t>Energy Star Window Air Conditioner - Cooling Zone PNW Average 5000 Btu/hr</t>
  </si>
  <si>
    <t>Energy Star WAC - Cooling Zone PNW Average 5000 Btu/hr</t>
  </si>
  <si>
    <t>Energy Star Window Air Conditioner - Cooling Zone PNW Average 6000 Btu/hr</t>
  </si>
  <si>
    <t>Energy Star WAC - Cooling Zone PNW Average 6000 Btu/hr</t>
  </si>
  <si>
    <t>Energy Star Window Air Conditioner - Cooling Zone PNW Average 7000 Btu/hr</t>
  </si>
  <si>
    <t>Energy Star WAC - Cooling Zone PNW Average 7000 Btu/hr</t>
  </si>
  <si>
    <t>Energy Star Window Air Conditioner - Cooling Zone PNW Average 8000 Btu/hr</t>
  </si>
  <si>
    <t>Energy Star WAC - Cooling Zone PNW Average 8000 Btu/hr</t>
  </si>
  <si>
    <t>Energy Star Window Air Conditioner - Cooling Zone PNW Average 9000 Btu/hr</t>
  </si>
  <si>
    <t>Energy Star WAC - Cooling Zone PNW Average 9000 Btu/hr</t>
  </si>
  <si>
    <t>Energy Star Window Air Conditioner - Cooling Zone PNW Average 10000 Btu/hr</t>
  </si>
  <si>
    <t>Energy Star WAC - Cooling Zone PNW Average 10000 Btu/hr</t>
  </si>
  <si>
    <t>Energy Star Window Air Conditioner - Cooling Zone PNW Average 11000 Btu/hr</t>
  </si>
  <si>
    <t>Energy Star WAC - Cooling Zone PNW Average 11000 Btu/hr</t>
  </si>
  <si>
    <t>Energy Star Window Air Conditioner - Cooling Zone PNW Average 12000 Btu/hr</t>
  </si>
  <si>
    <t>Energy Star WAC - Cooling Zone PNW Average 12000 Btu/hr</t>
  </si>
  <si>
    <t>Energy Star Window Air Conditioner - Cooling Zone PNW Average 13000 Btu/hr</t>
  </si>
  <si>
    <t>Energy Star WAC - Cooling Zone PNW Average 13000 Btu/hr</t>
  </si>
  <si>
    <t>Energy Star Window Air Conditioner - Cooling Zone PNW Average 14000 Btu/hr</t>
  </si>
  <si>
    <t>Energy Star WAC - Cooling Zone PNW Average 14000 Btu/hr</t>
  </si>
  <si>
    <t>Energy Star Window Air Conditioner - Cooling Zone PNW Average 15000 Btu/hr</t>
  </si>
  <si>
    <t>Energy Star WAC - Cooling Zone PNW Average 15000 Btu/hr</t>
  </si>
  <si>
    <t>Energy Star Window Air Conditioner - Cooling Zone PNW Average 16000 Btu/hr</t>
  </si>
  <si>
    <t>Energy Star WAC - Cooling Zone PNW Average 16000 Btu/hr</t>
  </si>
  <si>
    <t>Energy Star Window Air Conditioner - Cooling Zone PNW Average 17000 Btu/hr</t>
  </si>
  <si>
    <t>Energy Star WAC - Cooling Zone PNW Average 17000 Btu/hr</t>
  </si>
  <si>
    <t>Energy Star Window Air Conditioner - Cooling Zone PNW Average 18000 Btu/hr</t>
  </si>
  <si>
    <t>Energy Star WAC - Cooling Zone PNW Average 18000 Btu/hr</t>
  </si>
  <si>
    <t>Energy Star Window Air Conditioner - Cooling Zone PNW Average 19000 Btu/hr</t>
  </si>
  <si>
    <t>Energy Star WAC - Cooling Zone PNW Average 19000 Btu/hr</t>
  </si>
  <si>
    <t>Energy Star Window Air Conditioner - Cooling Zone PNW Average 20000 Btu/hr</t>
  </si>
  <si>
    <t>Energy Star WAC - Cooling Zone PNW Average 20000 Btu/hr</t>
  </si>
  <si>
    <t>ResWACPNW</t>
  </si>
  <si>
    <t>Unit Must Comply with Energy Star specifications and replace an existing unit. Manufacturer, retailer or consumer rebate, coupon or other incentive.</t>
  </si>
  <si>
    <t>Cooling Zone PNW Average</t>
  </si>
  <si>
    <t>Lookup Table</t>
  </si>
  <si>
    <t>Electronic Touch Pad Room Air Conditioner</t>
  </si>
  <si>
    <t>AF-T906XB</t>
  </si>
  <si>
    <t>AF-605M6B</t>
  </si>
  <si>
    <t>Mechanical Control Room Air Conditioner</t>
  </si>
  <si>
    <t>AF-806X</t>
  </si>
  <si>
    <t>96-WACO86W7A</t>
  </si>
  <si>
    <t>Compact Room Air Conditioner</t>
  </si>
  <si>
    <t>96-WAHO86P1T</t>
  </si>
  <si>
    <t>Through-the-Wall Room Air Conditioners</t>
  </si>
  <si>
    <t>WAH074Y7T</t>
  </si>
  <si>
    <t>W-W Through-the-Wall Air Conditioners</t>
  </si>
  <si>
    <t>WAH094Y2T</t>
  </si>
  <si>
    <t>W-W Slider/Casemet Air Conditioners</t>
  </si>
  <si>
    <t>WAK103F1V</t>
  </si>
  <si>
    <t xml:space="preserve">Room Air Conditioner Retail Prices  </t>
  </si>
  <si>
    <t>Source: www.netmarket.com (5/23/00)</t>
  </si>
  <si>
    <t>CWC70RU</t>
  </si>
  <si>
    <t>DELONGHI</t>
  </si>
  <si>
    <t>PAC75</t>
  </si>
  <si>
    <t>PAC03</t>
  </si>
  <si>
    <t>PAC77E</t>
  </si>
  <si>
    <t>CWC80YU</t>
  </si>
  <si>
    <t>PACASR</t>
  </si>
  <si>
    <t>CWC121MU</t>
  </si>
  <si>
    <t>GCA121B</t>
  </si>
  <si>
    <t>DCA141D</t>
  </si>
  <si>
    <t>AFM1409X</t>
  </si>
  <si>
    <t>AFM1909Y</t>
  </si>
  <si>
    <t>YCB243D</t>
  </si>
  <si>
    <t>AFM2409Y</t>
  </si>
  <si>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</si>
  <si>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</si>
  <si>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</si>
  <si>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</si>
  <si>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</si>
  <si>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</si>
  <si>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</si>
  <si>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</si>
  <si>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</si>
  <si>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</si>
  <si>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</si>
  <si>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</si>
  <si>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</si>
  <si>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</si>
  <si>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</si>
  <si>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</si>
  <si>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</si>
  <si>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</si>
  <si>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</si>
  <si>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</si>
  <si>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</si>
  <si>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</si>
  <si>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</si>
  <si>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</si>
  <si>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</si>
  <si>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</si>
  <si>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</si>
  <si>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</si>
  <si>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</si>
  <si>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</si>
  <si>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</si>
  <si>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</si>
  <si>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</si>
  <si>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</si>
  <si>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</si>
  <si>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</si>
  <si>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</si>
  <si>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</si>
  <si>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</si>
  <si>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</si>
  <si>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</si>
  <si>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</si>
  <si>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</si>
  <si>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</si>
  <si>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</si>
  <si>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</si>
  <si>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</si>
  <si>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</si>
  <si>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</si>
  <si>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</si>
  <si>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</si>
  <si>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</si>
  <si>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</si>
  <si>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</si>
  <si>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</si>
  <si>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</si>
  <si>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</si>
  <si>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</si>
  <si>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</si>
  <si>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</si>
  <si>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</si>
  <si>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</si>
  <si>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</si>
  <si>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</si>
  <si>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</si>
  <si>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</si>
  <si>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</si>
  <si>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</si>
  <si>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</si>
  <si>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</si>
  <si>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Energy Star WAC - Cooling Zone 1 9000 Btu/hr</t>
  </si>
  <si>
    <t>Energy Star Window Air Conditioner - Cooling Zone 1 10000 Btu/hr</t>
  </si>
  <si>
    <t>Energy Star WAC - Cooling Zone 1 10000 Btu/hr</t>
  </si>
  <si>
    <t>Energy Star Window Air Conditioner - Cooling Zone 1 11000 Btu/hr</t>
  </si>
  <si>
    <t>Energy Star WAC - Cooling Zone 1 11000 Btu/hr</t>
  </si>
  <si>
    <t>Energy Star Window Air Conditioner - Cooling Zone 1 12000 Btu/hr</t>
  </si>
  <si>
    <t>Energy Star WAC - Cooling Zone 1 12000 Btu/hr</t>
  </si>
  <si>
    <t>Energy Star Window Air Conditioner - Cooling Zone 1 13000 Btu/hr</t>
  </si>
  <si>
    <t>Energy Star WAC - Cooling Zone 1 13000 Btu/hr</t>
  </si>
  <si>
    <t>Energy Star Window Air Conditioner - Cooling Zone 1 14000 Btu/hr</t>
  </si>
  <si>
    <t>Energy Star WAC - Cooling Zone 1 14000 Btu/hr</t>
  </si>
  <si>
    <t>Energy Star Window Air Conditioner - Cooling Zone 1 15000 Btu/hr</t>
  </si>
  <si>
    <t>Energy Star WAC - Cooling Zone 1 15000 Btu/hr</t>
  </si>
  <si>
    <t>Energy Star Window Air Conditioner - Cooling Zone 1 16000 Btu/hr</t>
  </si>
  <si>
    <t>Energy Star WAC - Cooling Zone 1 16000 Btu/hr</t>
  </si>
  <si>
    <t>Energy Star Window Air Conditioner - Cooling Zone 1 17000 Btu/hr</t>
  </si>
  <si>
    <t>Energy Star WAC - Cooling Zone 1 17000 Btu/hr</t>
  </si>
  <si>
    <t>Energy Star Window Air Conditioner - Cooling Zone 1 18000 Btu/hr</t>
  </si>
  <si>
    <t>Energy Star WAC - Cooling Zone 1 18000 Btu/hr</t>
  </si>
  <si>
    <t>Energy Star Window Air Conditioner - Cooling Zone 1 19000 Btu/hr</t>
  </si>
  <si>
    <t>Energy Star WAC - Cooling Zone 1 19000 Btu/hr</t>
  </si>
  <si>
    <t>Energy Star Window Air Conditioner - Cooling Zone 1 20000 Btu/hr</t>
  </si>
  <si>
    <t>Energy Star WAC - Cooling Zone 1 20000 Btu/hr</t>
  </si>
  <si>
    <t>Energy Star Window Air Conditioner - Cooling Zone 2 5000 Btu/hr</t>
  </si>
  <si>
    <t>Energy Star WAC - Cooling Zone 2 5000 Btu/hr</t>
  </si>
  <si>
    <t>ResWACZ2</t>
  </si>
  <si>
    <t>Energy Star Window Air Conditioner - Cooling Zone 2 6000 Btu/hr</t>
  </si>
  <si>
    <t>Energy Star WAC - Cooling Zone 2 6000 Btu/hr</t>
  </si>
  <si>
    <t>Energy Star Window Air Conditioner - Cooling Zone 2 7000 Btu/hr</t>
  </si>
  <si>
    <t>Energy Star WAC - Cooling Zone 2 7000 Btu/hr</t>
  </si>
  <si>
    <t>Energy Star Window Air Conditioner - Cooling Zone 2 8000 Btu/hr</t>
  </si>
  <si>
    <t>Energy Star WAC - Cooling Zone 2 8000 Btu/hr</t>
  </si>
  <si>
    <t>Energy Star Window Air Conditioner - Cooling Zone 2 9000 Btu/hr</t>
  </si>
  <si>
    <t>Energy Star WAC - Cooling Zone 2 9000 Btu/hr</t>
  </si>
  <si>
    <t>Energy Star Window Air Conditioner - Cooling Zone 2 10000 Btu/hr</t>
  </si>
  <si>
    <t>Energy Star WAC - Cooling Zone 2 10000 Btu/hr</t>
  </si>
  <si>
    <t>Energy Star Window Air Conditioner - Cooling Zone 2 11000 Btu/hr</t>
  </si>
  <si>
    <t>Energy Star WAC - Cooling Zone 2 11000 Btu/hr</t>
  </si>
  <si>
    <t>Energy Star Window Air Conditioner - Cooling Zone 2 12000 Btu/hr</t>
  </si>
  <si>
    <t>Energy Star WAC - Cooling Zone 2 12000 Btu/hr</t>
  </si>
  <si>
    <t>Energy Star Window Air Conditioner - Cooling Zone 2 13000 Btu/hr</t>
  </si>
  <si>
    <t>Energy Star WAC - Cooling Zone 2 13000 Btu/hr</t>
  </si>
  <si>
    <t>Energy Star Window Air Conditioner - Cooling Zone 2 14000 Btu/hr</t>
  </si>
  <si>
    <t>Energy Star WAC - Cooling Zone 2 14000 Btu/hr</t>
  </si>
  <si>
    <t>Energy Star Window Air Conditioner - Cooling Zone 2 15000 Btu/hr</t>
  </si>
  <si>
    <t>Energy Star WAC - Cooling Zone 2 15000 Btu/hr</t>
  </si>
  <si>
    <t>Energy Star Window Air Conditioner - Cooling Zone 2 16000 Btu/hr</t>
  </si>
  <si>
    <t>Energy Star WAC - Cooling Zone 2 16000 Btu/hr</t>
  </si>
  <si>
    <t>Energy Star Window Air Conditioner - Cooling Zone 2 17000 Btu/hr</t>
  </si>
  <si>
    <t>Energy Star WAC - Cooling Zone 2 17000 Btu/hr</t>
  </si>
  <si>
    <t>Energy Star Window Air Conditioner - Cooling Zone 2 18000 Btu/hr</t>
  </si>
  <si>
    <t>Energy Star WAC - Cooling Zone 2 18000 Btu/hr</t>
  </si>
  <si>
    <t>Energy Star Window Air Conditioner - Cooling Zone 2 19000 Btu/hr</t>
  </si>
  <si>
    <t>Energy Star WAC - Cooling Zone 2 19000 Btu/hr</t>
  </si>
  <si>
    <t>Energy Star Window Air Conditioner - Cooling Zone 2 20000 Btu/hr</t>
  </si>
  <si>
    <t>Energy Star WAC - Cooling Zone 2 20000 Btu/hr</t>
  </si>
  <si>
    <t>Energy Star Window Air Conditioner - Cooling Zone 3 5000 Btu/hr</t>
  </si>
  <si>
    <t>Energy Star WAC - Cooling Zone 3 5000 Btu/hr</t>
  </si>
  <si>
    <t>ResWACZ3</t>
  </si>
  <si>
    <t>Energy Star Window Air Conditioner - Cooling Zone 3 6000 Btu/hr</t>
  </si>
  <si>
    <t>Energy Star WAC - Cooling Zone 3 6000 Btu/hr</t>
  </si>
  <si>
    <t>Energy Star Window Air Conditioner - Cooling Zone 3 7000 Btu/hr</t>
  </si>
  <si>
    <t>Energy Star WAC - Cooling Zone 3 7000 Btu/hr</t>
  </si>
  <si>
    <t>Energy Star Window Air Conditioner - Cooling Zone 3 8000 Btu/hr</t>
  </si>
  <si>
    <t>Energy Star WAC - Cooling Zone 3 8000 Btu/hr</t>
  </si>
  <si>
    <t>Energy Star Room AC Models</t>
  </si>
  <si>
    <t>CEC Room AC Data</t>
  </si>
  <si>
    <t>Circuit City Prices</t>
  </si>
  <si>
    <t>E-Shop Prices</t>
  </si>
  <si>
    <t>Netmarket.com Prices</t>
  </si>
  <si>
    <t>Window AC</t>
  </si>
  <si>
    <t>WAC</t>
  </si>
  <si>
    <t>Price vs. EER Regressions</t>
  </si>
  <si>
    <t>Residential Dwellings</t>
  </si>
  <si>
    <t>MQE15EN3</t>
  </si>
  <si>
    <t>MQE15EN5</t>
  </si>
  <si>
    <t>MQE15ENH</t>
  </si>
  <si>
    <t>MQE15ENS</t>
  </si>
  <si>
    <t>MQR012D0341</t>
  </si>
  <si>
    <t>MQR07EG</t>
  </si>
  <si>
    <t>MQR07EN</t>
  </si>
  <si>
    <t>MQR09EG</t>
  </si>
  <si>
    <t>MQR09EN</t>
  </si>
  <si>
    <t>MQR12EG</t>
  </si>
  <si>
    <t>MQR12EN</t>
  </si>
  <si>
    <t>MQR15EG</t>
  </si>
  <si>
    <t>MQR15EN</t>
  </si>
  <si>
    <t>P-KES-1-007-C-Z-0</t>
  </si>
  <si>
    <t>P-KES-1-007-C-Z-6</t>
  </si>
  <si>
    <t>P-KES-1-007-G-Z-0</t>
  </si>
  <si>
    <t>P-KES-1-007-J-Z-0</t>
  </si>
  <si>
    <t>P-KES-1-012-C-Z-4</t>
  </si>
  <si>
    <t>P-KES-1-012-C-Z-6</t>
  </si>
  <si>
    <t>P-KES-1-012-G-Z-4</t>
  </si>
  <si>
    <t>P-KES-1-012-J-Z-4</t>
  </si>
  <si>
    <t>P-KES-1-012-J-Z-6</t>
  </si>
  <si>
    <t>P-KES-1-014-C-Z-6</t>
  </si>
  <si>
    <t>P-KES-1-014-G-Z-4</t>
  </si>
  <si>
    <t>P-KES-1-014-J-Z-4</t>
  </si>
  <si>
    <t>P-KES-1-014-J-Z-6</t>
  </si>
  <si>
    <t>P-KES-1-019-C-Z-4</t>
  </si>
  <si>
    <t>P-KES-1-019-C-Z-5</t>
  </si>
  <si>
    <t>P-KES-1-019-C-Z-6</t>
  </si>
  <si>
    <t>P-KES-1-019-J-Z-4</t>
  </si>
  <si>
    <t>P-KES-1-019-J-Z-5</t>
  </si>
  <si>
    <t>P-KES-1-019-J-Z-6</t>
  </si>
  <si>
    <t>P-KES-1-022-J-Z-5</t>
  </si>
  <si>
    <t>P-KES-1-022-J-Z-6</t>
  </si>
  <si>
    <t>P-KHS-1-007-C-Z-6</t>
  </si>
  <si>
    <t>P-KHS-1-012-C-Z-4</t>
  </si>
  <si>
    <t>AMANA</t>
  </si>
  <si>
    <t>9M11TA</t>
  </si>
  <si>
    <t>CWC101MU</t>
  </si>
  <si>
    <t>ASM10AA</t>
  </si>
  <si>
    <t>10QZ22TB</t>
  </si>
  <si>
    <t>ACG052XJ</t>
  </si>
  <si>
    <t>White-Westinghouse</t>
  </si>
  <si>
    <t>WAK083F7V</t>
  </si>
  <si>
    <t>GCC101B</t>
  </si>
  <si>
    <t>SQ06J10A</t>
  </si>
  <si>
    <t>SS08J10A</t>
  </si>
  <si>
    <t>SS09J10A</t>
  </si>
  <si>
    <t>SS10J10A</t>
  </si>
  <si>
    <t>Minimum Retail Price</t>
  </si>
  <si>
    <t>AFM509X</t>
  </si>
  <si>
    <t>R5000</t>
  </si>
  <si>
    <t>FAC052J7A</t>
  </si>
  <si>
    <t>ACM052XJ</t>
  </si>
  <si>
    <t>AFR509X</t>
  </si>
  <si>
    <t>FAC054J7A</t>
  </si>
  <si>
    <t>CWC60RU</t>
  </si>
  <si>
    <t>ACM062XJ</t>
  </si>
  <si>
    <t>FAC064J7A</t>
  </si>
  <si>
    <t>LCA061P</t>
  </si>
  <si>
    <t>AFM808X</t>
  </si>
  <si>
    <t>8QZ21TB</t>
  </si>
  <si>
    <t>WAH086P1T</t>
  </si>
  <si>
    <t>AF-806M6</t>
  </si>
  <si>
    <t>FAC083T7A</t>
  </si>
  <si>
    <t>WAC086T7A</t>
  </si>
  <si>
    <t>WAH094P2T</t>
  </si>
  <si>
    <t>UCB081B</t>
  </si>
  <si>
    <t>FAL103S1A</t>
  </si>
  <si>
    <t>ACU102XJ</t>
  </si>
  <si>
    <t>ACM102XJ</t>
  </si>
  <si>
    <t>ACS102XJ</t>
  </si>
  <si>
    <t>A1V10S2B</t>
  </si>
  <si>
    <t>GoldStar</t>
  </si>
  <si>
    <t>LW-C1232H*</t>
  </si>
  <si>
    <t>Energy Star Compliant Room Air Conditioners 2/27/01</t>
  </si>
  <si>
    <t>BTU/hr</t>
  </si>
  <si>
    <t>Amps</t>
  </si>
  <si>
    <t>Volts</t>
  </si>
  <si>
    <t>NAECA Std.</t>
  </si>
  <si>
    <t>% Better</t>
  </si>
  <si>
    <t>LG Electronics</t>
  </si>
  <si>
    <t>M5203L</t>
  </si>
  <si>
    <t>SQ05J10A</t>
  </si>
  <si>
    <t>SQ05J10B</t>
  </si>
  <si>
    <t>XQ05J10</t>
  </si>
  <si>
    <t>FAC054K7A</t>
  </si>
  <si>
    <t>FAC055K7A</t>
  </si>
  <si>
    <t>Kenmore</t>
  </si>
  <si>
    <t>71055*</t>
  </si>
  <si>
    <t>Panasonic</t>
  </si>
  <si>
    <t>CW-C60YU</t>
  </si>
  <si>
    <t>Quasar</t>
  </si>
  <si>
    <t>HQ2061QH</t>
  </si>
  <si>
    <t>GCA061B</t>
  </si>
  <si>
    <t>SQ06J10B</t>
  </si>
  <si>
    <t>XQ06J10</t>
  </si>
  <si>
    <t>Cold Point</t>
  </si>
  <si>
    <t>EP08RSA</t>
  </si>
  <si>
    <t>CW-C80YU</t>
  </si>
  <si>
    <t>HQ2081QH</t>
  </si>
  <si>
    <t>M8003L</t>
  </si>
  <si>
    <t>SS08J10R</t>
  </si>
  <si>
    <t>SS09J10B</t>
  </si>
  <si>
    <t>M1003L</t>
  </si>
  <si>
    <t>RS10J10</t>
  </si>
  <si>
    <t>SS10J10R</t>
  </si>
  <si>
    <t>RS12J10A</t>
  </si>
  <si>
    <t>SS12J10AR</t>
  </si>
  <si>
    <t>M1203L</t>
  </si>
  <si>
    <t>SM14J10R</t>
  </si>
  <si>
    <t>FAS153K1A</t>
  </si>
  <si>
    <t>FAS154K1A</t>
  </si>
  <si>
    <t>FAS155K1A</t>
  </si>
  <si>
    <t>Gibson</t>
  </si>
  <si>
    <t>GAS154K1A</t>
  </si>
  <si>
    <t>EQK</t>
  </si>
  <si>
    <t>16HD14</t>
  </si>
  <si>
    <t>Fedders</t>
  </si>
  <si>
    <t>A3D16E2AG</t>
  </si>
  <si>
    <t>A3D16E7AG</t>
  </si>
  <si>
    <t>Airtemp</t>
  </si>
  <si>
    <t>B3D16E7A</t>
  </si>
  <si>
    <t>CW-C200NU</t>
  </si>
  <si>
    <t>HQ2200PH</t>
  </si>
  <si>
    <t>SL24J30A</t>
  </si>
  <si>
    <t>24M33PA</t>
  </si>
  <si>
    <t>25M33PB</t>
  </si>
  <si>
    <t>BRAND</t>
  </si>
  <si>
    <t>MODEL</t>
  </si>
  <si>
    <t>10C2MD</t>
  </si>
  <si>
    <t>10C2MY</t>
  </si>
  <si>
    <t>10QZ22TA</t>
  </si>
  <si>
    <t>12C2MD</t>
  </si>
  <si>
    <t>12C2MY</t>
  </si>
  <si>
    <t>12C3EW</t>
  </si>
  <si>
    <t>12C3HEW</t>
  </si>
  <si>
    <t>12C3W</t>
  </si>
  <si>
    <t>12QZ22TB</t>
  </si>
  <si>
    <t>14C2MD</t>
  </si>
  <si>
    <t>14C2MY</t>
  </si>
  <si>
    <t>14QZ23TB</t>
  </si>
  <si>
    <t>18C3EW</t>
  </si>
  <si>
    <t>18C3HEW</t>
  </si>
  <si>
    <t>18C3MD</t>
  </si>
  <si>
    <t>18C3MY</t>
  </si>
  <si>
    <t>18M23TA</t>
  </si>
  <si>
    <t>18M23TB</t>
  </si>
  <si>
    <t>18QZ33TB</t>
  </si>
  <si>
    <t>21C3MV</t>
  </si>
  <si>
    <t>21QZ33RB</t>
  </si>
  <si>
    <t>5M11TA</t>
  </si>
  <si>
    <t>5M11TB</t>
  </si>
  <si>
    <t>5P2MC</t>
  </si>
  <si>
    <t>5P2MY</t>
  </si>
  <si>
    <t>5QZ21TB</t>
  </si>
  <si>
    <t>7P2MC</t>
  </si>
  <si>
    <t>7P2MY</t>
  </si>
  <si>
    <t>9C3EW</t>
  </si>
  <si>
    <t>9C3HEW</t>
  </si>
  <si>
    <t>9P2MC</t>
  </si>
  <si>
    <t>9P2MY</t>
  </si>
  <si>
    <t>B12C3EW</t>
  </si>
  <si>
    <t>B12C3HEW</t>
  </si>
  <si>
    <t>B18C3EW</t>
  </si>
  <si>
    <t>B18C3HEW</t>
  </si>
  <si>
    <t>B9C3EW</t>
  </si>
  <si>
    <t>B9C3HEW</t>
  </si>
  <si>
    <t>PTC073A00(F/ G/ H</t>
  </si>
  <si>
    <t>PTC073A00*B</t>
  </si>
  <si>
    <t>PTC073A15*B</t>
  </si>
  <si>
    <t>PTC073A25*B</t>
  </si>
  <si>
    <t>5th Plan Draft 092802</t>
  </si>
  <si>
    <t>ProCost Results, Version 1.70a: JPH 03/07/01, 10:58 AM 10/21/2002</t>
  </si>
  <si>
    <t>PTC073A35*B</t>
  </si>
  <si>
    <t>PTC073A50*B</t>
  </si>
  <si>
    <t>PTC074A00(F/ G/ H</t>
  </si>
  <si>
    <t>PTC074A00*B</t>
  </si>
  <si>
    <t>PTC074A15*B</t>
  </si>
  <si>
    <t>PTC074A25*B</t>
  </si>
  <si>
    <t>PTC074A35*B</t>
  </si>
  <si>
    <t>PTC074A50*B</t>
  </si>
  <si>
    <t>PTC093A00(F/ G/ H</t>
  </si>
  <si>
    <t>PTC093A00*B</t>
  </si>
  <si>
    <t>PTC093A15*B</t>
  </si>
  <si>
    <t>PTC093A25*B</t>
  </si>
  <si>
    <t>PTC093A35*B</t>
  </si>
  <si>
    <t>PTC093A50*B</t>
  </si>
  <si>
    <t>PTC094A00(F/ G/ H</t>
  </si>
  <si>
    <t>PTC094A00*B</t>
  </si>
  <si>
    <t>PTC094A15*B</t>
  </si>
  <si>
    <t>PTC094A25*B</t>
  </si>
  <si>
    <t>PTC094A35*B</t>
  </si>
  <si>
    <t>PTC094A50*B</t>
  </si>
  <si>
    <t>PTC123A00(F /G/ H</t>
  </si>
  <si>
    <t>PTC123A00*B</t>
  </si>
  <si>
    <t>PTC123A15*B</t>
  </si>
  <si>
    <t>PTC123A25*B</t>
  </si>
  <si>
    <t>PTC123A35*B</t>
  </si>
  <si>
    <t>PTC123A50*B</t>
  </si>
  <si>
    <t>PTC124A00(F/ G/ H</t>
  </si>
  <si>
    <t>PTC124A00*B</t>
  </si>
  <si>
    <t>PTC124A15*B</t>
  </si>
  <si>
    <t>PTC124A25*B</t>
  </si>
  <si>
    <t>PTC124A35*B</t>
  </si>
  <si>
    <t>PTC124A50*B</t>
  </si>
  <si>
    <t>PTC153A00(F/ G/ H</t>
  </si>
  <si>
    <t>PTC153A00*B</t>
  </si>
  <si>
    <t>PTC153A15*B</t>
  </si>
  <si>
    <t>PTC153A25*B</t>
  </si>
  <si>
    <t>PTC153A35*B</t>
  </si>
  <si>
    <t>PTC153A50*B</t>
  </si>
  <si>
    <t>PTC154A00(F/ G/ H</t>
  </si>
  <si>
    <t>PTC154A00*B</t>
  </si>
  <si>
    <t>PTC154A15*B</t>
  </si>
  <si>
    <t>PTC154A25*B</t>
  </si>
  <si>
    <t>PTC154A35*B</t>
  </si>
  <si>
    <t>PTC154A50*B</t>
  </si>
  <si>
    <t>PTH073A15*B</t>
  </si>
  <si>
    <t>PTH073A25*B</t>
  </si>
  <si>
    <t>PTH073A35*B</t>
  </si>
  <si>
    <t>PTH073A50*B</t>
  </si>
  <si>
    <t>PTH074A15*B</t>
  </si>
  <si>
    <t>PTH074A25*B</t>
  </si>
  <si>
    <t>PTH074A35*B</t>
  </si>
  <si>
    <t>PTH074A50*B</t>
  </si>
  <si>
    <t>PTH093A15*B</t>
  </si>
  <si>
    <t>PTH093A25*B</t>
  </si>
  <si>
    <t>PTH093A35*B</t>
  </si>
  <si>
    <t>PTH093A50*B</t>
  </si>
  <si>
    <t>PTH094A15*B</t>
  </si>
  <si>
    <t>PTH094A25*B</t>
  </si>
  <si>
    <t>PTH094A35*B</t>
  </si>
  <si>
    <t>PTH094A50*B</t>
  </si>
  <si>
    <t>PTH123A15*B</t>
  </si>
  <si>
    <t>PTH123A25*B</t>
  </si>
  <si>
    <t>PTH123A35*B</t>
  </si>
  <si>
    <t>PTH123A50*B</t>
  </si>
  <si>
    <t>PTH124A15*B</t>
  </si>
  <si>
    <t>PTH124A25*B</t>
  </si>
  <si>
    <t>PTH124A35*B</t>
  </si>
  <si>
    <t>PTH124A50*B</t>
  </si>
  <si>
    <t>PTH153A15*B</t>
  </si>
  <si>
    <t>PTH153A25*B</t>
  </si>
  <si>
    <t>PTH153A35*B</t>
  </si>
  <si>
    <t>PTH153A50*B</t>
  </si>
  <si>
    <t>PTH154A15*B</t>
  </si>
  <si>
    <t>PTH154A25*B</t>
  </si>
  <si>
    <t>PTH154A35*B</t>
  </si>
  <si>
    <t>PTH154A50*B</t>
  </si>
  <si>
    <t>AMCOR</t>
  </si>
  <si>
    <t>208AL61-8802</t>
  </si>
  <si>
    <t>208ARL61-8802</t>
  </si>
  <si>
    <t>210AL61-8802</t>
  </si>
  <si>
    <t>210ARL61-8802</t>
  </si>
  <si>
    <t>212AEL62</t>
  </si>
  <si>
    <t>212AL61-8802</t>
  </si>
  <si>
    <t>212AL62</t>
  </si>
  <si>
    <t>212AL62-8802</t>
  </si>
  <si>
    <t>212ARL61</t>
  </si>
  <si>
    <t>212ARL62</t>
  </si>
  <si>
    <t>212ARL62-8802</t>
  </si>
  <si>
    <t>214AL62</t>
  </si>
  <si>
    <t>214AL62-8802</t>
  </si>
  <si>
    <t>214ARL62-8802</t>
  </si>
  <si>
    <t>218AJ62-8802</t>
  </si>
  <si>
    <t>218ARJ62-8802</t>
  </si>
  <si>
    <t>222AJ62</t>
  </si>
  <si>
    <t>222ARJ62</t>
  </si>
  <si>
    <t>BAHAMA</t>
  </si>
  <si>
    <t>BAH-105</t>
  </si>
  <si>
    <t>BAH-107</t>
  </si>
  <si>
    <t>BAH-110</t>
  </si>
  <si>
    <t>BAH-118</t>
  </si>
  <si>
    <t>Bryant</t>
  </si>
  <si>
    <t>462AJC015BA</t>
  </si>
  <si>
    <t>462AJC021BA</t>
  </si>
  <si>
    <t>51QGB3183</t>
  </si>
  <si>
    <t>52EEA2123</t>
  </si>
  <si>
    <t>52EEA2124</t>
  </si>
  <si>
    <t>52EEB2123</t>
  </si>
  <si>
    <t>52EEB2124</t>
  </si>
  <si>
    <t>52EEB2143</t>
  </si>
  <si>
    <t>52SCA0073</t>
  </si>
  <si>
    <t>52SCA0074</t>
  </si>
  <si>
    <t>52SCA0093</t>
  </si>
  <si>
    <t>52SCA0094</t>
  </si>
  <si>
    <t>52SCC0073</t>
  </si>
  <si>
    <t>52SCC007301</t>
  </si>
  <si>
    <t>52SCC0074</t>
  </si>
  <si>
    <t>52SCC007401</t>
  </si>
  <si>
    <t>52SCC0093</t>
  </si>
  <si>
    <t>52SCC009301</t>
  </si>
  <si>
    <t>52SCC0094</t>
  </si>
  <si>
    <t>TSGX2020H</t>
  </si>
  <si>
    <t>TSGX2020HD</t>
  </si>
  <si>
    <t>TSGX2025**</t>
  </si>
  <si>
    <t>TSGX2027**</t>
  </si>
  <si>
    <t>TSGX2030**</t>
  </si>
  <si>
    <t>TST1209C</t>
  </si>
  <si>
    <t>TST1209H</t>
  </si>
  <si>
    <t>TST1209HD</t>
  </si>
  <si>
    <t>TST1212C</t>
  </si>
  <si>
    <t>TST1212H</t>
  </si>
  <si>
    <t>TST1212HD</t>
  </si>
  <si>
    <t>TEKNIKA</t>
  </si>
  <si>
    <t>AF124E</t>
  </si>
  <si>
    <t>AK84E</t>
  </si>
  <si>
    <t>AX184E</t>
  </si>
  <si>
    <t>TRANE</t>
  </si>
  <si>
    <t>PTEC0701CB*</t>
  </si>
  <si>
    <t>PTEC0701EB*</t>
  </si>
  <si>
    <t>PTEC0701GB*</t>
  </si>
  <si>
    <t>PTEC0701JB*</t>
  </si>
  <si>
    <t>PTEC0701OB(F/ G/</t>
  </si>
  <si>
    <t>PTEC0701OB*</t>
  </si>
  <si>
    <t>PTEC0702CB*</t>
  </si>
  <si>
    <t>PTEC0702EB*</t>
  </si>
  <si>
    <t>PTEC0702GB*</t>
  </si>
  <si>
    <t>PTEC0702JB*</t>
  </si>
  <si>
    <t>PTEC0702OB(F/ G/</t>
  </si>
  <si>
    <t>PTEC0702OB*</t>
  </si>
  <si>
    <t>PTEC0901CB*</t>
  </si>
  <si>
    <t>PTEC0901EB*</t>
  </si>
  <si>
    <t>PTEC0901GB*</t>
  </si>
  <si>
    <t>PTEC0901JB*</t>
  </si>
  <si>
    <t>PTEC0901OB(F/ G/</t>
  </si>
  <si>
    <t>PTEC0901OB*</t>
  </si>
  <si>
    <t>PTEC0902CB*</t>
  </si>
  <si>
    <t>PTEC0902EB*</t>
  </si>
  <si>
    <t>PTEC0902GB*</t>
  </si>
  <si>
    <t>PTEC0902JB*</t>
  </si>
  <si>
    <t>PTEC0902OB(F/ G/</t>
  </si>
  <si>
    <t>PTEC0902OB*</t>
  </si>
  <si>
    <t>PTEC1201CB*</t>
  </si>
  <si>
    <t>PTEC1201EB*</t>
  </si>
  <si>
    <t>PTEC1201GB*</t>
  </si>
  <si>
    <t>PTEC1201JB*</t>
  </si>
  <si>
    <t>PTEC1201OB(F/ G/</t>
  </si>
  <si>
    <t>PTEC1201OB*</t>
  </si>
  <si>
    <t>PTEC1202CB*</t>
  </si>
  <si>
    <t>PTEC1202EB*</t>
  </si>
  <si>
    <t>PTEC1202GB*</t>
  </si>
  <si>
    <t>PTEC1202JB*</t>
  </si>
  <si>
    <t>PTEC1202OB(F/ G/</t>
  </si>
  <si>
    <t>PTEC1202OB*</t>
  </si>
  <si>
    <t>PTEC1501CB*</t>
  </si>
  <si>
    <t>PTEC1501EB*</t>
  </si>
  <si>
    <t>PTEC1501GB*</t>
  </si>
  <si>
    <t>PTEC1501JB*</t>
  </si>
  <si>
    <t>PTEC1501OB(F/ G/</t>
  </si>
  <si>
    <t>PTEC1501OB*</t>
  </si>
  <si>
    <t>PTEC1502CB*</t>
  </si>
  <si>
    <t>PTEC1502EB*</t>
  </si>
  <si>
    <t>PTEC1502GB*</t>
  </si>
  <si>
    <t>PTEC1502JB*</t>
  </si>
  <si>
    <t>PTEC1502OB(F/ G/</t>
  </si>
  <si>
    <t>PTEC1502OB*</t>
  </si>
  <si>
    <t>PTHC0701CB*</t>
  </si>
  <si>
    <t>PTHC0701EB*</t>
  </si>
  <si>
    <t>PTHC0701GB*</t>
  </si>
  <si>
    <t>PTHC0701JB*</t>
  </si>
  <si>
    <t>PTHC0702CB*</t>
  </si>
  <si>
    <t>PTHC0702EB*</t>
  </si>
  <si>
    <t>PTHC0702GB*</t>
  </si>
  <si>
    <t>PTHC0702JB*</t>
  </si>
  <si>
    <t>PTHC0901CB*</t>
  </si>
  <si>
    <t>PTHC0901EB*</t>
  </si>
  <si>
    <t>PTHC0901GB*</t>
  </si>
  <si>
    <t>PTHC0901JB*</t>
  </si>
  <si>
    <t>PTHC0902CB*</t>
  </si>
  <si>
    <t>PTHC0902EB*</t>
  </si>
  <si>
    <t>PTHC0902GB*</t>
  </si>
  <si>
    <t>PTHC0902JB*</t>
  </si>
  <si>
    <t>PTHC1201CB*</t>
  </si>
  <si>
    <t>PTHC1201EB*</t>
  </si>
  <si>
    <t>PTHC1201GB*</t>
  </si>
  <si>
    <t>PTHC1201JB*</t>
  </si>
  <si>
    <t>PTHC1202CB*</t>
  </si>
  <si>
    <t>PTHC1202EB*</t>
  </si>
  <si>
    <t>PTHC1202GB*</t>
  </si>
  <si>
    <t>PTHC1202JB*</t>
  </si>
  <si>
    <t>PTHC1501CB*</t>
  </si>
  <si>
    <t>PTHC1501EB*</t>
  </si>
  <si>
    <t>PTHC1501GB*</t>
  </si>
  <si>
    <t>PTHC1501JB*</t>
  </si>
  <si>
    <t>PTHC1502CB*</t>
  </si>
  <si>
    <t>PTHC1502EB*</t>
  </si>
  <si>
    <t>PTHC1502GB*</t>
  </si>
  <si>
    <t>PTHC1502JB*</t>
  </si>
  <si>
    <t>ACC602XW0</t>
  </si>
  <si>
    <t>ACD052XH*</t>
  </si>
  <si>
    <t>ACD062XH*</t>
  </si>
  <si>
    <t>ACD082XH*</t>
  </si>
  <si>
    <t>ACD122XH*</t>
  </si>
  <si>
    <t>ACD184XH*</t>
  </si>
  <si>
    <t>ACE082XH*</t>
  </si>
  <si>
    <t>ACE124XH*</t>
  </si>
  <si>
    <t>ACE184XH*</t>
  </si>
  <si>
    <t>ACE254XH*</t>
  </si>
  <si>
    <t>ACM052XH*</t>
  </si>
  <si>
    <t>ACM062XH*</t>
  </si>
  <si>
    <t>ACM072XH*</t>
  </si>
  <si>
    <t>ACM082XH*</t>
  </si>
  <si>
    <t>ACM102XH*</t>
  </si>
  <si>
    <t>ACM122XH*</t>
  </si>
  <si>
    <t>ACM184XH*</t>
  </si>
  <si>
    <t>ACM254XH*</t>
  </si>
  <si>
    <t>ACQ052XG0</t>
  </si>
  <si>
    <t>ACQ052XH*</t>
  </si>
  <si>
    <t>ACQ052XH0</t>
  </si>
  <si>
    <t>ACQ052XJ</t>
  </si>
  <si>
    <t>ACQ062XH*</t>
  </si>
  <si>
    <t>ACQ072XH*</t>
  </si>
  <si>
    <t>ACQ082XH*</t>
  </si>
  <si>
    <t>ACQ102XH*</t>
  </si>
  <si>
    <t>ACQ124XH*</t>
  </si>
  <si>
    <t>ACQ142XH*</t>
  </si>
  <si>
    <t>ACQ142Xh0</t>
  </si>
  <si>
    <t>ACQ142XH1</t>
  </si>
  <si>
    <t>ACQ142XJ</t>
  </si>
  <si>
    <t>ACQ184XH*</t>
  </si>
  <si>
    <t>ACQ214XH*</t>
  </si>
  <si>
    <t>ACQ254XH*</t>
  </si>
  <si>
    <t>ACQ294XH*</t>
  </si>
  <si>
    <t>ACS102XT0</t>
  </si>
  <si>
    <t>ACS602XT0</t>
  </si>
  <si>
    <t>ACS802XV0</t>
  </si>
  <si>
    <t>ACU072XH*</t>
  </si>
  <si>
    <t>ACV052XH*</t>
  </si>
  <si>
    <t>ACV082XH*</t>
  </si>
  <si>
    <t>ACV102XH*</t>
  </si>
  <si>
    <t>ACV122XH*</t>
  </si>
  <si>
    <t>ACV184XH*</t>
  </si>
  <si>
    <t>ACV254XH*</t>
  </si>
  <si>
    <t>WHITE-WESTINGHOUSE</t>
  </si>
  <si>
    <t>WAB067F7B</t>
  </si>
  <si>
    <t>WAB067P7B</t>
  </si>
  <si>
    <t>WAB077S7B</t>
  </si>
  <si>
    <t>WAC051T7Z</t>
  </si>
  <si>
    <t>WAC052T7A</t>
  </si>
  <si>
    <t>WAC053T7A</t>
  </si>
  <si>
    <t>WAC056F7A</t>
  </si>
  <si>
    <t>WAC056G7A</t>
  </si>
  <si>
    <t>WAC056H7A</t>
  </si>
  <si>
    <t>WAC063T7A</t>
  </si>
  <si>
    <t>WAC067T7A</t>
  </si>
  <si>
    <t>WAC083T7A</t>
  </si>
  <si>
    <t>WAH074S7T</t>
  </si>
  <si>
    <t>WAH094S2T</t>
  </si>
  <si>
    <t>WAH096P2T</t>
  </si>
  <si>
    <t>WAH09EP2T</t>
  </si>
  <si>
    <t>WAH106P1T</t>
  </si>
  <si>
    <t>WAH117P2T</t>
  </si>
  <si>
    <t>WAH11EP2T</t>
  </si>
  <si>
    <t>WAK087P7V</t>
  </si>
  <si>
    <t>WAK107P1V</t>
  </si>
  <si>
    <t>WAL103S1A</t>
  </si>
  <si>
    <t>WAL106P1A</t>
  </si>
  <si>
    <t>WAL117P1A</t>
  </si>
  <si>
    <t>WAL123S1A</t>
  </si>
  <si>
    <t>WAL125P1A</t>
  </si>
  <si>
    <t>WAS154J1A</t>
  </si>
  <si>
    <t>WAS155H1A</t>
  </si>
  <si>
    <t>WAS183S2A</t>
  </si>
  <si>
    <t>WAS186W2A</t>
  </si>
  <si>
    <t>WAS18EW2A</t>
  </si>
  <si>
    <t>WAS226W2A</t>
  </si>
  <si>
    <t>WAS256W2A</t>
  </si>
  <si>
    <t>WAV157G1A</t>
  </si>
  <si>
    <t>WAV157S1A</t>
  </si>
  <si>
    <t>WMT</t>
  </si>
  <si>
    <t>WM5000</t>
  </si>
  <si>
    <t>ZON</t>
  </si>
  <si>
    <t>RAA08A</t>
  </si>
  <si>
    <t>RAA09K</t>
  </si>
  <si>
    <t>RAB11K</t>
  </si>
  <si>
    <t>REA09K</t>
  </si>
  <si>
    <t>REB11K</t>
  </si>
  <si>
    <t>Circuit City Room Air Conditioner Prices (5/22/00)</t>
  </si>
  <si>
    <t>AMANA 12M12TA</t>
  </si>
  <si>
    <t xml:space="preserve"> 12M12TA</t>
  </si>
  <si>
    <t>Let Amana put you in the zone with this 12,000 BTU room air conditioner with a 10.0 EER. ACs with CoolZone™ and QuietZone™ are built to handle even the hottest days of summer with ease. They also deliver outstanding energy efficiency, quiet performance an</t>
  </si>
  <si>
    <t>AMANA 18M23TB</t>
  </si>
  <si>
    <t xml:space="preserve"> 18M23TB</t>
  </si>
  <si>
    <t>When you're hot under the collar, cool down with Amana. This 18,000 BTU room air conditioner with a 10.2 EER features a soft start fan as well as earning the EnergyStar® rating, which can save at least 15% over other units of this size. Nationally availab</t>
  </si>
  <si>
    <t>AMANA 5M11TA</t>
  </si>
  <si>
    <t xml:space="preserve"> 5M11TA</t>
  </si>
  <si>
    <t>This 5,000 BTU Quiet Zone™ Air Conditioner with Smart Cool™ has a 9.0 EER . This portable window unit features Touchmatic™ electronic controls, giving you more precise temperature control. Set the temperature with one button Smart Cool™ and forget any fid</t>
  </si>
  <si>
    <t>AMANA 7M11TA</t>
  </si>
  <si>
    <t xml:space="preserve"> 7M11TA</t>
  </si>
  <si>
    <t>RH123A*</t>
  </si>
  <si>
    <t>RH-203A</t>
  </si>
  <si>
    <t>RH203F*</t>
  </si>
  <si>
    <t>CROSLEY</t>
  </si>
  <si>
    <t>CA10WR9*</t>
  </si>
  <si>
    <t>CA12WR9*</t>
  </si>
  <si>
    <t>CA14WC9*</t>
  </si>
  <si>
    <t>Crosley</t>
  </si>
  <si>
    <t>CA14WC90</t>
  </si>
  <si>
    <t>CA14WC91</t>
  </si>
  <si>
    <t>CA18WC9*</t>
  </si>
  <si>
    <t>CA21WC9*</t>
  </si>
  <si>
    <t>CA25WC9*</t>
  </si>
  <si>
    <t>CA29WC9*</t>
  </si>
  <si>
    <t>CA5WM9*</t>
  </si>
  <si>
    <t>CA6WM9*</t>
  </si>
  <si>
    <t>CA8WR9*</t>
  </si>
  <si>
    <t>CAH12WB9*</t>
  </si>
  <si>
    <t>CAH18WC9*</t>
  </si>
  <si>
    <t>CAHWB9*</t>
  </si>
  <si>
    <t>Daewoo</t>
  </si>
  <si>
    <t>DWC-070C</t>
  </si>
  <si>
    <t>Danby</t>
  </si>
  <si>
    <t>DAC7059</t>
  </si>
  <si>
    <t>DYNASTY</t>
  </si>
  <si>
    <t>A-107</t>
  </si>
  <si>
    <t>DYNAZONE</t>
  </si>
  <si>
    <t>2X87/S120FS/M300C</t>
  </si>
  <si>
    <t>2X87/S120S/M300C</t>
  </si>
  <si>
    <t>MS870S/C870C</t>
  </si>
  <si>
    <t>S120S/C120C</t>
  </si>
  <si>
    <t>S121HES/C121HC</t>
  </si>
  <si>
    <t>S181FES/C181C</t>
  </si>
  <si>
    <t>S181FS/C181C</t>
  </si>
  <si>
    <t>S181S/C181C</t>
  </si>
  <si>
    <t>S182HES/C182HC</t>
  </si>
  <si>
    <t>ELECTROHOME</t>
  </si>
  <si>
    <t>A1009B</t>
  </si>
  <si>
    <t>A1201B</t>
  </si>
  <si>
    <t>A1802B</t>
  </si>
  <si>
    <t>A2502B</t>
  </si>
  <si>
    <t>A504C</t>
  </si>
  <si>
    <t>A601C</t>
  </si>
  <si>
    <t>AW1001B</t>
  </si>
  <si>
    <t>AW801B</t>
  </si>
  <si>
    <t>EMERSON</t>
  </si>
  <si>
    <t>10AS12</t>
  </si>
  <si>
    <t>10AS12A</t>
  </si>
  <si>
    <t>10BS12</t>
  </si>
  <si>
    <t>10CS12</t>
  </si>
  <si>
    <t>10DS12</t>
  </si>
  <si>
    <t>10FV13</t>
  </si>
  <si>
    <t>10GC93</t>
  </si>
  <si>
    <t>10HW12</t>
  </si>
  <si>
    <t>10HW42</t>
  </si>
  <si>
    <t>10HW42H</t>
  </si>
  <si>
    <t>12GD44</t>
  </si>
  <si>
    <t>12GD44H</t>
  </si>
  <si>
    <t>12HT13</t>
  </si>
  <si>
    <t>12HW42</t>
  </si>
  <si>
    <t>12HW42H</t>
  </si>
  <si>
    <t>14HT13</t>
  </si>
  <si>
    <t>15GD14</t>
  </si>
  <si>
    <t>18GD44</t>
  </si>
  <si>
    <t>18HD44H</t>
  </si>
  <si>
    <t>18HT42</t>
  </si>
  <si>
    <t>24GD44</t>
  </si>
  <si>
    <t>24GD44H</t>
  </si>
  <si>
    <t>25FK44</t>
  </si>
  <si>
    <t>27GD44</t>
  </si>
  <si>
    <t>32FK44</t>
  </si>
  <si>
    <t>5FN51</t>
  </si>
  <si>
    <t>5FN61</t>
  </si>
  <si>
    <t>5GC52</t>
  </si>
  <si>
    <t>5GC53</t>
  </si>
  <si>
    <t>6AS62</t>
  </si>
  <si>
    <t>6AS62A</t>
  </si>
  <si>
    <t>6BS62</t>
  </si>
  <si>
    <t>6CS62</t>
  </si>
  <si>
    <t>6DS62</t>
  </si>
  <si>
    <t>6GC53</t>
  </si>
  <si>
    <t>7FS71</t>
  </si>
  <si>
    <t>7FV73</t>
  </si>
  <si>
    <t>7GC72H</t>
  </si>
  <si>
    <t>7HW72</t>
  </si>
  <si>
    <t>8AS92</t>
  </si>
  <si>
    <t>8AS92A</t>
  </si>
  <si>
    <t>8BS92</t>
  </si>
  <si>
    <t>8CS92</t>
  </si>
  <si>
    <t>8DS92</t>
  </si>
  <si>
    <t>8GC72</t>
  </si>
  <si>
    <t>8GC73</t>
  </si>
  <si>
    <t>EMI</t>
  </si>
  <si>
    <t>CCA24DA/C</t>
  </si>
  <si>
    <t>CCA24EA/C</t>
  </si>
  <si>
    <t>RPC8T09D210****</t>
  </si>
  <si>
    <t>F.A.S.T.</t>
  </si>
  <si>
    <t>F10K1</t>
  </si>
  <si>
    <t>F10K3</t>
  </si>
  <si>
    <t>F12K1</t>
  </si>
  <si>
    <t>F12K3</t>
  </si>
  <si>
    <t>F18K2</t>
  </si>
  <si>
    <t>F18K3</t>
  </si>
  <si>
    <t>F21K2</t>
  </si>
  <si>
    <t>F21K3</t>
  </si>
  <si>
    <t>FEDDERS</t>
  </si>
  <si>
    <t>A1K32E7B</t>
  </si>
  <si>
    <t>A1N05F2A</t>
  </si>
  <si>
    <t>A1Q05F2A</t>
  </si>
  <si>
    <t>A1S07S2A</t>
  </si>
  <si>
    <t>A1V07S2B</t>
  </si>
  <si>
    <t>A1W10W2A</t>
  </si>
  <si>
    <t>A1W10W7A</t>
  </si>
  <si>
    <t>A1W12W7A</t>
  </si>
  <si>
    <t>A2D12E7B</t>
  </si>
  <si>
    <t>A2D18E7B</t>
  </si>
  <si>
    <t>A2D24E7B</t>
  </si>
  <si>
    <t>A2D27E7B</t>
  </si>
  <si>
    <t>A2N05F2A</t>
  </si>
  <si>
    <t>A2Q08F2B</t>
  </si>
  <si>
    <t>A2T18F7C</t>
  </si>
  <si>
    <t>A3D15E2B</t>
  </si>
  <si>
    <t>A3K25E7A</t>
  </si>
  <si>
    <t>A3Q05F2A</t>
  </si>
  <si>
    <t>A3T12F2A</t>
  </si>
  <si>
    <t>A3T14E2A</t>
  </si>
  <si>
    <t>AED12E7B</t>
  </si>
  <si>
    <t>AED18E7C</t>
  </si>
  <si>
    <t>AED24E7B</t>
  </si>
  <si>
    <t>AEQ07F2A</t>
  </si>
  <si>
    <t>AEW10W7A</t>
  </si>
  <si>
    <t>AEW12W7A</t>
  </si>
  <si>
    <t>FRIEDRICH</t>
  </si>
  <si>
    <t>KM14J10</t>
  </si>
  <si>
    <t>KM18J30A</t>
  </si>
  <si>
    <t>KQ06J10A</t>
  </si>
  <si>
    <t>KQ08J10A</t>
  </si>
  <si>
    <t>KS10J10</t>
  </si>
  <si>
    <t>KS12J10</t>
  </si>
  <si>
    <t>KS12J30A</t>
  </si>
  <si>
    <t>RM15J10</t>
  </si>
  <si>
    <t>RM18J30</t>
  </si>
  <si>
    <t>RS12J10</t>
  </si>
  <si>
    <t>RS15J30</t>
  </si>
  <si>
    <t>SM14J10B</t>
  </si>
  <si>
    <t>SM18J30A</t>
  </si>
  <si>
    <t>SQ07J10A</t>
  </si>
  <si>
    <t>SS12J10A</t>
  </si>
  <si>
    <t>SS12J10R</t>
  </si>
  <si>
    <t>SS12J30A</t>
  </si>
  <si>
    <t>SS15J30A</t>
  </si>
  <si>
    <t>TEC07K25</t>
  </si>
  <si>
    <t>TEC07K34</t>
  </si>
  <si>
    <t>TEC07KOO</t>
  </si>
  <si>
    <t>TEC07R00</t>
  </si>
  <si>
    <t>TEC07R25</t>
  </si>
  <si>
    <t>TEC07R34</t>
  </si>
  <si>
    <t>TEC09K00</t>
  </si>
  <si>
    <t>TEC09K25</t>
  </si>
  <si>
    <t>TEC09K34</t>
  </si>
  <si>
    <t>TEC09K50</t>
  </si>
  <si>
    <t>TEC09R00</t>
  </si>
  <si>
    <t>TEC09R25</t>
  </si>
  <si>
    <t>TEC09R34</t>
  </si>
  <si>
    <t>TEC09R50</t>
  </si>
  <si>
    <t>TEC12K00</t>
  </si>
  <si>
    <t>TEC12K25</t>
  </si>
  <si>
    <t>TEC12K34</t>
  </si>
  <si>
    <t>TEC12K50</t>
  </si>
  <si>
    <t>TEC12R00</t>
  </si>
  <si>
    <t>TEC12R25</t>
  </si>
  <si>
    <t>TEC12R34</t>
  </si>
  <si>
    <t>TEC12R50</t>
  </si>
  <si>
    <t>TEC15K00</t>
  </si>
  <si>
    <t>TEC15K25</t>
  </si>
  <si>
    <t>TEC15K34</t>
  </si>
  <si>
    <t>TEC15K50</t>
  </si>
  <si>
    <t>TEC15R00</t>
  </si>
  <si>
    <t>TEC15R25</t>
  </si>
  <si>
    <t>TEC15R34</t>
  </si>
  <si>
    <t>TEC15R50</t>
  </si>
  <si>
    <t>THC07K00</t>
  </si>
  <si>
    <t>THC07K25</t>
  </si>
  <si>
    <t>THC07K34</t>
  </si>
  <si>
    <t>THC07R00</t>
  </si>
  <si>
    <t>THC07R25</t>
  </si>
  <si>
    <t>THC07R34</t>
  </si>
  <si>
    <t>THC09K00</t>
  </si>
  <si>
    <t>THC09K25</t>
  </si>
  <si>
    <t>THC09K34</t>
  </si>
  <si>
    <t>THC09K50</t>
  </si>
  <si>
    <t>THC09R00</t>
  </si>
  <si>
    <t>THC09R25</t>
  </si>
  <si>
    <t>THC09R34</t>
  </si>
  <si>
    <t>THC09R50</t>
  </si>
  <si>
    <t>THC12K00</t>
  </si>
  <si>
    <t>THC12K25</t>
  </si>
  <si>
    <t>THC12K34</t>
  </si>
  <si>
    <t>THC12K50</t>
  </si>
  <si>
    <t>THC12R00</t>
  </si>
  <si>
    <t>THC12R25</t>
  </si>
  <si>
    <t>THC12R34</t>
  </si>
  <si>
    <t>THC12R50</t>
  </si>
  <si>
    <t>THC15K00</t>
  </si>
  <si>
    <t>THC15K25</t>
  </si>
  <si>
    <t>THC15K34</t>
  </si>
  <si>
    <t>THC15K50</t>
  </si>
  <si>
    <t>THC15R00</t>
  </si>
  <si>
    <t>THC15R25</t>
  </si>
  <si>
    <t>THC15R34</t>
  </si>
  <si>
    <t>THC15R50</t>
  </si>
  <si>
    <t>WS07A10D</t>
  </si>
  <si>
    <t>WS09A10D</t>
  </si>
  <si>
    <t>WS09A30D</t>
  </si>
  <si>
    <t>ZQ05A10</t>
  </si>
  <si>
    <t>ZQ08A10</t>
  </si>
  <si>
    <t>FAB067J7B</t>
  </si>
  <si>
    <t>FAB067T7B</t>
  </si>
  <si>
    <t>FAB077S7B</t>
  </si>
  <si>
    <t>FAC053T7A</t>
  </si>
  <si>
    <t>FAC056F7A</t>
  </si>
  <si>
    <t>FAC056G7A</t>
  </si>
  <si>
    <t>FAC056H7A</t>
  </si>
  <si>
    <t>FAC063T7A</t>
  </si>
  <si>
    <t>FAC086T7A</t>
  </si>
  <si>
    <t>FAK083J7V</t>
  </si>
  <si>
    <t>FAL106W1A</t>
  </si>
  <si>
    <t>FAL123S1A</t>
  </si>
  <si>
    <t>FAS153J1A</t>
  </si>
  <si>
    <t>FAS154J1A</t>
  </si>
  <si>
    <t>FAS155H1A</t>
  </si>
  <si>
    <t>FAS155J1A</t>
  </si>
  <si>
    <t>FAS183S2A</t>
  </si>
  <si>
    <t>FAS186W2A</t>
  </si>
  <si>
    <t>FAS226W2A</t>
  </si>
  <si>
    <t>FAS256W2A</t>
  </si>
  <si>
    <t>FAV157G1A</t>
  </si>
  <si>
    <t>FAV157W1A</t>
  </si>
  <si>
    <t>GENERAL ELECTRIC</t>
  </si>
  <si>
    <t>AGH08AAG1</t>
  </si>
  <si>
    <t>AGH08FA</t>
  </si>
  <si>
    <t>AGH08FAG2</t>
  </si>
  <si>
    <t>AGN05LAG1</t>
  </si>
  <si>
    <t>AGN05LB</t>
  </si>
  <si>
    <t>AGN08FAG1</t>
  </si>
  <si>
    <t>AGN10AAG1</t>
  </si>
  <si>
    <t>AGN12AAG1</t>
  </si>
  <si>
    <t>AGN14AAG1</t>
  </si>
  <si>
    <t>AGN18DAG1</t>
  </si>
  <si>
    <t>AGP05LAG1</t>
  </si>
  <si>
    <t>AGP05LB</t>
  </si>
  <si>
    <t>AGP08AAG1</t>
  </si>
  <si>
    <t>AGP08AAG2</t>
  </si>
  <si>
    <t>AGP10AAG2</t>
  </si>
  <si>
    <t>AGP12AAG1</t>
  </si>
  <si>
    <t>AGP12AAG2</t>
  </si>
  <si>
    <t>AGP18AAG1</t>
  </si>
  <si>
    <t>AGP18DBG1</t>
  </si>
  <si>
    <t>AGS05LAG1</t>
  </si>
  <si>
    <t>AGS08AAG1</t>
  </si>
  <si>
    <t>AGV08AAG1</t>
  </si>
  <si>
    <t>AGV10AAG1</t>
  </si>
  <si>
    <t>AGV12AAG1</t>
  </si>
  <si>
    <t>AGV12AAG2</t>
  </si>
  <si>
    <t>AGV12DAG1</t>
  </si>
  <si>
    <t>AGV18AAG1</t>
  </si>
  <si>
    <t>AGV18DBG1</t>
  </si>
  <si>
    <t xml:space="preserve">Beat the heat and relax with this 12,000 BTU room air conditioner with a 9.8 EER. Three fan speeds and eight temperature settings will keep you cool all through those hot summer days. The high 9.8 energy rating can save you energy dollars while you relax </t>
  </si>
  <si>
    <t>GE AGV18DC</t>
  </si>
  <si>
    <t>AGV18DC</t>
  </si>
  <si>
    <t>A high energy rating at the right price. GE's Value Series is what you're looking for. This 18,000 BTU room air conditioner with a 9.7 EER not only saves you energy dollars, it's easy to install with EZ Mount™. Requiring no prior experience or special too</t>
  </si>
  <si>
    <t>GE ASM10AA</t>
  </si>
  <si>
    <t>It's too hot outside! You could sit in front of that old oscillating fan, but why? Cool down with this 10,000 BTU GE Profile™ room air conditioner with a 10.0 EER. A higher EER means better savings on utility bills. With the remote control you can save yo</t>
  </si>
  <si>
    <t>GE ASV05LA</t>
  </si>
  <si>
    <t>5,000 BTU room air conditioner with a 9.7 EER. With it's high energy rating this GE air conditioner will not only keep you cool, it will save you money while doing it, compared to other units of this size. The EZ Mount™ installation kit makes it quick and</t>
  </si>
  <si>
    <t>GE ASV08FA</t>
  </si>
  <si>
    <t>Offering multiple cooling speeds, this 8,000 BTU room air conditioner with a 9.8 EER is not only convenient, but also easy to maintain with easy to remove filters and a slide-out chassis. Installation is also a breeze with the EZ Mount™ pleated installati</t>
  </si>
  <si>
    <t>GE ASV24DA</t>
  </si>
  <si>
    <t>ASV24DA</t>
  </si>
  <si>
    <t>This 24,000 BTU room air conditioner with an 8.5 EER features a slide out chassis for easy installation as well as easy removal. The Circulaire™ system has oscillating louvers to automatically distribute the air evenly in a room to create a cooler, more e</t>
  </si>
  <si>
    <t>GOLDSTAR R1000</t>
  </si>
  <si>
    <t>One of the lightest weights in its class, Goldstar's 10,000 BTU room air conditioner with a 9.8 EER features 4-way air direction, a multitude of cooling temperatures and settings for both cool air fan or fresh air fan. Nationally available.</t>
  </si>
  <si>
    <t>GOLDSTAR R1200</t>
  </si>
  <si>
    <t>R1200</t>
  </si>
  <si>
    <t>The 12,000 BTU GoldStar™ room air conditioner with an 9.8 EER features an adjustable thermostat, 4-way air deflection, reversible open grille and 3 cooling speeds giving you a multitude of choices to keep your room cool. The slide-out chassis makes instal</t>
  </si>
  <si>
    <t>GOLDSTAR R5000</t>
  </si>
  <si>
    <t>5,000 BTU GoldStar™ room air conditioner with an 8.0 EER features an adjustable thermostat with 2 fan speeds and 2 cooling speeds. The one-touch, lift-out filter is easy to clean and the installation kit is included for worry free installation to your win</t>
  </si>
  <si>
    <t>SHARP AFR1208X</t>
  </si>
  <si>
    <t>AFR1208X</t>
  </si>
  <si>
    <t>Adding more comfort to your life. This Sharp 12,000 BTU room air conditioner with a 10.0 EER is equipped with a Remote Control. With Library Quiet™ and Energy saver settings, you will hardly know its there, but wow you sure will notice the cool comforting</t>
  </si>
  <si>
    <t>SHARP AFR509X</t>
  </si>
  <si>
    <t>The Sharp 5,000 BTU room air conditioner with an 8.0 EER comes equipped with the Rest Easy™ remote control to let you operate your air conditioner from anywhere in the room. It also features energy saving setting to ensure efficient operation as well as C</t>
  </si>
  <si>
    <t>SHARP AFR709X</t>
  </si>
  <si>
    <t>Sharp's 7,000 BTU room air conditioner with a 10.0 EER features the Rest Easy™ Remote Control to operate your AC from a distance. This EnergyStar® rated model has a 12-hour timer for automatic on/off to ensure a cool room when you need it. Nationally avai</t>
  </si>
  <si>
    <t>SHARP AFR908X</t>
  </si>
  <si>
    <t>ENR009B3918</t>
  </si>
  <si>
    <t>ENR009B3924</t>
  </si>
  <si>
    <t>ENR009B3932</t>
  </si>
  <si>
    <t>ENR009B3943</t>
  </si>
  <si>
    <t>ENR009B4024</t>
  </si>
  <si>
    <t>ENR009B4032</t>
  </si>
  <si>
    <t>ENR009B40HH</t>
  </si>
  <si>
    <t>ENR012B0318</t>
  </si>
  <si>
    <t>ENR012B0324</t>
  </si>
  <si>
    <t>ENR012B0332</t>
  </si>
  <si>
    <t>ENR012B0343</t>
  </si>
  <si>
    <t>ENR012B0348</t>
  </si>
  <si>
    <t>ENR012B03HH</t>
  </si>
  <si>
    <t>ENR012B03HH*</t>
  </si>
  <si>
    <t>ENR012B39/40HH</t>
  </si>
  <si>
    <t>ENR012B39/40HH*</t>
  </si>
  <si>
    <t>ENR012B3918</t>
  </si>
  <si>
    <t>ENR012B3924</t>
  </si>
  <si>
    <t>ENR012B3932</t>
  </si>
  <si>
    <t>ENR012B3943</t>
  </si>
  <si>
    <t>ENR012B3948</t>
  </si>
  <si>
    <t>ENR012B4024</t>
  </si>
  <si>
    <t>ENR012B4032</t>
  </si>
  <si>
    <t>ENR012B4043</t>
  </si>
  <si>
    <t>ENR015A39</t>
  </si>
  <si>
    <t>ENR015A3918</t>
  </si>
  <si>
    <t>ENR015B03</t>
  </si>
  <si>
    <t>ENR015B03*</t>
  </si>
  <si>
    <t>ENR015B0318</t>
  </si>
  <si>
    <t>ENR015B0324</t>
  </si>
  <si>
    <t>ENR015B0332</t>
  </si>
  <si>
    <t>ENR015B0343</t>
  </si>
  <si>
    <t>ENR015B0348</t>
  </si>
  <si>
    <t>ENR015B39</t>
  </si>
  <si>
    <t>ENR015B39HH</t>
  </si>
  <si>
    <t>ENR015B4018</t>
  </si>
  <si>
    <t>ENR015B4048</t>
  </si>
  <si>
    <t>ENR015B40HH</t>
  </si>
  <si>
    <t>ENR09B40HH*</t>
  </si>
  <si>
    <t>MEA007A(33/03/01)</t>
  </si>
  <si>
    <t>MEA007A4720</t>
  </si>
  <si>
    <t>MEA007A4730</t>
  </si>
  <si>
    <t>MEA007A4740</t>
  </si>
  <si>
    <t>MEA007A4750</t>
  </si>
  <si>
    <t>MEA007A47HW</t>
  </si>
  <si>
    <t>MEA007A47ST</t>
  </si>
  <si>
    <t>MEA009A(33/03/01)</t>
  </si>
  <si>
    <t>MEA009A4720</t>
  </si>
  <si>
    <t>MEA009A4730</t>
  </si>
  <si>
    <t>MEA009A4740</t>
  </si>
  <si>
    <t>MEA009A4750</t>
  </si>
  <si>
    <t>MEA009A47HW</t>
  </si>
  <si>
    <t>MEA009A47ST</t>
  </si>
  <si>
    <t>MEA012A(33/03/01)</t>
  </si>
  <si>
    <t>MEA012A4720</t>
  </si>
  <si>
    <t>MEA012A4730</t>
  </si>
  <si>
    <t>MEA012A4740</t>
  </si>
  <si>
    <t>MEA012A4750</t>
  </si>
  <si>
    <t>MEA012A47HW</t>
  </si>
  <si>
    <t>MEA012A47ST</t>
  </si>
  <si>
    <t>MEA014A(33/03/01)</t>
  </si>
  <si>
    <t>MEA014A4720</t>
  </si>
  <si>
    <t>MEA014A4730</t>
  </si>
  <si>
    <t>MEA014A4740</t>
  </si>
  <si>
    <t>MEA014A4750</t>
  </si>
  <si>
    <t>MEA014A47HW</t>
  </si>
  <si>
    <t>MEA014A47ST</t>
  </si>
  <si>
    <t>MEJ007A01-MEJ007/</t>
  </si>
  <si>
    <t>MEJ007A03-MEJ007/</t>
  </si>
  <si>
    <t>MEJ007A47-MEJ007/</t>
  </si>
  <si>
    <t>MEJ009A01-MEJ007/</t>
  </si>
  <si>
    <t>MEJ009A03-MEJ007/</t>
  </si>
  <si>
    <t>MEJ009A47-MEJ007/</t>
  </si>
  <si>
    <t>MEJ012A01-MEJ012A</t>
  </si>
  <si>
    <t>MEJ012A03-MEJ012A</t>
  </si>
  <si>
    <t>MEJ012A47-MEJ012A</t>
  </si>
  <si>
    <t>MEK007A**Y-MHK007</t>
  </si>
  <si>
    <t>MEK007A01-MHK007A</t>
  </si>
  <si>
    <t>MEK007A03-MHK007A</t>
  </si>
  <si>
    <t>MEK007A47-MHK007A</t>
  </si>
  <si>
    <t>MEK009A**-MHK009A</t>
  </si>
  <si>
    <t>MEK009A**Y-MHK009</t>
  </si>
  <si>
    <t>MEK009A01-MHK009A</t>
  </si>
  <si>
    <t>MEK009A03-MHK009A</t>
  </si>
  <si>
    <t>MEK009A47-MHK009A</t>
  </si>
  <si>
    <t>MEK012A**Y-MHK012</t>
  </si>
  <si>
    <t>MEK012A01-MHK012A</t>
  </si>
  <si>
    <t>MEK012A03-MHK012A</t>
  </si>
  <si>
    <t>MEK012A47-MHK012A</t>
  </si>
  <si>
    <t>MEK014A**Y-MHK014</t>
  </si>
  <si>
    <t>MEK014A01-MHK014A</t>
  </si>
  <si>
    <t>MEK014A03-MHK014A</t>
  </si>
  <si>
    <t>MEK014A47-MHK014A</t>
  </si>
  <si>
    <t>MEK019A03-MHK019A</t>
  </si>
  <si>
    <t>MEK019A47-MHK019A</t>
  </si>
  <si>
    <t>MEK022A47-MHK022A</t>
  </si>
  <si>
    <t>MQE007D0121</t>
  </si>
  <si>
    <t>MQE007D0125</t>
  </si>
  <si>
    <t>MQE007D0132</t>
  </si>
  <si>
    <t>MQE007D0141</t>
  </si>
  <si>
    <t>MQE007D01HW</t>
  </si>
  <si>
    <t>MQE007D01ST</t>
  </si>
  <si>
    <t>MQE007D0321</t>
  </si>
  <si>
    <t>MQE007D0325</t>
  </si>
  <si>
    <t>MQE007D0332</t>
  </si>
  <si>
    <t>MQE007D0341</t>
  </si>
  <si>
    <t>MQE007D03HW</t>
  </si>
  <si>
    <t>MQE007D03ST</t>
  </si>
  <si>
    <t>MQE009C0141</t>
  </si>
  <si>
    <t>MQE009D0121</t>
  </si>
  <si>
    <t>MQE009D0125</t>
  </si>
  <si>
    <t>MQE009D0132</t>
  </si>
  <si>
    <t>MQE009D01HW</t>
  </si>
  <si>
    <t>MQE009D01ST</t>
  </si>
  <si>
    <t>MQE009D0321</t>
  </si>
  <si>
    <t>MQE009D0325</t>
  </si>
  <si>
    <t>MQE009D0332</t>
  </si>
  <si>
    <t>MQE009D0341</t>
  </si>
  <si>
    <t>MQE009D03HW</t>
  </si>
  <si>
    <t>MQE009D03ST</t>
  </si>
  <si>
    <t>MQE009D11HW</t>
  </si>
  <si>
    <t>MQE009D11ST</t>
  </si>
  <si>
    <t>MQE009D4721</t>
  </si>
  <si>
    <t>MQE009D4725</t>
  </si>
  <si>
    <t>MQE009D4732</t>
  </si>
  <si>
    <t>MQE009D4741</t>
  </si>
  <si>
    <t>MQE009D47HW</t>
  </si>
  <si>
    <t>MQE009D47ST</t>
  </si>
  <si>
    <t>MQE012D0121</t>
  </si>
  <si>
    <t>MQE012D0125</t>
  </si>
  <si>
    <t>MQE012D0132</t>
  </si>
  <si>
    <t>MQE012D0141</t>
  </si>
  <si>
    <t>MQE012D0145</t>
  </si>
  <si>
    <t>MQE012D01HW</t>
  </si>
  <si>
    <t>MQE012D01ST</t>
  </si>
  <si>
    <t>MQE012D0321</t>
  </si>
  <si>
    <t>MQE012D0325</t>
  </si>
  <si>
    <t>MQE012D0332</t>
  </si>
  <si>
    <t>MQE012D0341</t>
  </si>
  <si>
    <t>MQE012D0345</t>
  </si>
  <si>
    <t>MQE012D03HW</t>
  </si>
  <si>
    <t>MQE012D03ST</t>
  </si>
  <si>
    <t>MQE012D4721</t>
  </si>
  <si>
    <t>MQE012D4725</t>
  </si>
  <si>
    <t>MQE012D4732</t>
  </si>
  <si>
    <t>MQE012D4741</t>
  </si>
  <si>
    <t>MQE012D4745</t>
  </si>
  <si>
    <t>MQE012D47HW</t>
  </si>
  <si>
    <t>MQE012D47ST</t>
  </si>
  <si>
    <t>MQE015D0121</t>
  </si>
  <si>
    <t>MQE015D0125</t>
  </si>
  <si>
    <t>MQE015D0132</t>
  </si>
  <si>
    <t>MQE015D0141</t>
  </si>
  <si>
    <t>MQE015D0145</t>
  </si>
  <si>
    <t>MQE015D01HW</t>
  </si>
  <si>
    <t>MQE015D01ST</t>
  </si>
  <si>
    <t>MQE015D0321</t>
  </si>
  <si>
    <t>MQE015D0325</t>
  </si>
  <si>
    <t>MQE015D0332</t>
  </si>
  <si>
    <t>MQE015D0341</t>
  </si>
  <si>
    <t>MQE015D0345</t>
  </si>
  <si>
    <t>MQE015D03HW</t>
  </si>
  <si>
    <t>MQE015D03ST</t>
  </si>
  <si>
    <t>MQE015D4721</t>
  </si>
  <si>
    <t>MQE015D4725</t>
  </si>
  <si>
    <t>MQE015D4732</t>
  </si>
  <si>
    <t>MQE015D4741</t>
  </si>
  <si>
    <t>MQE015D4745</t>
  </si>
  <si>
    <t>MQE015D47HW</t>
  </si>
  <si>
    <t>MQE015D47ST</t>
  </si>
  <si>
    <t>MQE016D0132</t>
  </si>
  <si>
    <t>MQE016D0141</t>
  </si>
  <si>
    <t>MQE016D0145</t>
  </si>
  <si>
    <t>MQE016D01HW</t>
  </si>
  <si>
    <t>MQE016D01ST</t>
  </si>
  <si>
    <t>MQE016D0332</t>
  </si>
  <si>
    <t>MQE016D0341</t>
  </si>
  <si>
    <t>MQE016D0345</t>
  </si>
  <si>
    <t>MQE016D03HW</t>
  </si>
  <si>
    <t>MQE016D03ST</t>
  </si>
  <si>
    <t>MQE016D4721</t>
  </si>
  <si>
    <t>MQE016D4725</t>
  </si>
  <si>
    <t>MQE016D4732</t>
  </si>
  <si>
    <t>MQE016D4741</t>
  </si>
  <si>
    <t>MQE016D4745</t>
  </si>
  <si>
    <t>MQE016D47HW</t>
  </si>
  <si>
    <t>MQE016D47ST</t>
  </si>
  <si>
    <t>MQE07EG2</t>
  </si>
  <si>
    <t>MQE07EG3</t>
  </si>
  <si>
    <t>MQE07EGH</t>
  </si>
  <si>
    <t>MQE07EGS</t>
  </si>
  <si>
    <t>MQE09EG2</t>
  </si>
  <si>
    <t>MQE09EG3</t>
  </si>
  <si>
    <t>MQE09EGH</t>
  </si>
  <si>
    <t>MQE09EGS</t>
  </si>
  <si>
    <t>MQE09EN2</t>
  </si>
  <si>
    <t>MQE09EN3</t>
  </si>
  <si>
    <t>MQE09ENH</t>
  </si>
  <si>
    <t>MQE09ENS</t>
  </si>
  <si>
    <t>MQE12EG2</t>
  </si>
  <si>
    <t>MQE12EG3</t>
  </si>
  <si>
    <t>MQE12EG5</t>
  </si>
  <si>
    <t>MQE12EGH</t>
  </si>
  <si>
    <t>MQE12EGS</t>
  </si>
  <si>
    <t>MQE12EN3</t>
  </si>
  <si>
    <t>MQE12EN5</t>
  </si>
  <si>
    <t>MQE12ENH</t>
  </si>
  <si>
    <t>MQE12ENS</t>
  </si>
  <si>
    <t>MQE15EG2</t>
  </si>
  <si>
    <t>MQE15EG3</t>
  </si>
  <si>
    <t>MQE15EG5</t>
  </si>
  <si>
    <t>MQE15EGH</t>
  </si>
  <si>
    <t>MQE15EGS</t>
  </si>
  <si>
    <t>MQE15EN2</t>
  </si>
  <si>
    <t>When it is hot enough to fry an egg on the sidewalk it's time to come inside to the comfortable coolness of WhirlPool's® 29,000 BTU room air conditioner with a 8.2 EER. Packed with great features such as power saver controls &amp; Quiet Partner™ design, it is</t>
  </si>
  <si>
    <t>WHIRLPOOL ACS072XJ</t>
  </si>
  <si>
    <t>ACS072XJ</t>
  </si>
  <si>
    <t>Designed for sliding windows, this 7,000 BTU room air conditioner with a 9.0 EER features an adjustable thermostat. Whether you need a little cool air or a lot of cold, just a simple turn of the dial puts you in control. Only available in our Northeast/Mi</t>
  </si>
  <si>
    <t>WHIRLPOOL ACS102XJ</t>
  </si>
  <si>
    <t>Specially made for sliding windows, this 10,000 BTU room air conditioner with a 9.0 EER is Quiet Partner™ designed and features adjustable louvers so you can direct the airflow where you want it without all the noise of conventional ACs. Only available in</t>
  </si>
  <si>
    <t>WHIRLPOOL ACU072XH</t>
  </si>
  <si>
    <t>ACU072XH</t>
  </si>
  <si>
    <t>Ideal for the room with only one window, this 7,000 BTU room air conditioner with a 8.5 EER is designed to be installed thru-the-wall. The installation kit includes center supports for secure mounting and C-90 Galvanized steel finished with baked enamel f</t>
  </si>
  <si>
    <t>WHIRLPOOL ACU072XJ</t>
  </si>
  <si>
    <t>ACU072XJ</t>
  </si>
  <si>
    <t>WHIRLPOOL ACU102XJ</t>
  </si>
  <si>
    <t>Don't want to block that beautiful window view with an AC? Take a look at this 10,000 BTU room air conditioner with an 8.5 EER. Designed to be installed thru-the-wall, this unit is easy to maintain with removable foam filter and galvanized steel outer sle</t>
  </si>
  <si>
    <t>WHIRLPOOL ACU114XJ</t>
  </si>
  <si>
    <t>ACU114XJ</t>
  </si>
  <si>
    <t>This 11,000 BTU room air conditioner with an 8.5 EER. is designed to be installed thru-the-wall. Not only are there no worries about installation every year, you also don't have to worry about taking it out or finding storage space for the winter. With th</t>
  </si>
  <si>
    <t>E-Shop Retail Prices</t>
  </si>
  <si>
    <t>10M12TA</t>
  </si>
  <si>
    <t>Amana Quiet Zone Room Air Conditioner</t>
  </si>
  <si>
    <t>9M12TA</t>
  </si>
  <si>
    <t>9QZ22RC</t>
  </si>
  <si>
    <t>10V2S</t>
  </si>
  <si>
    <t>Sliding Window Room Air Conditioner</t>
  </si>
  <si>
    <t>8V2S</t>
  </si>
  <si>
    <t>96-10QZ22TB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</si>
</sst>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0.0"/>
    <numFmt numFmtId="179" formatCode="&quot;$&quot;#,##0.000_);[Red]\(&quot;$&quot;#,##0.000\)"/>
    <numFmt numFmtId="180" formatCode="_(* #,##0.0_);_(* \(#,##0.0\);_(* &quot;-&quot;??_);_(@_)"/>
    <numFmt numFmtId="181" formatCode="_(* #,##0.0_);_(* \(#,##0.0\);_(* &quot;-&quot;?_);_(@_)"/>
  </numFmts>
  <fonts count="38">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12"/>
      <name val="Arial"/>
      <family val="0"/>
    </font>
    <font>
      <sz val="10"/>
      <name val="MS Sans Serif"/>
      <family val="0"/>
    </font>
    <font>
      <b/>
      <sz val="12"/>
      <name val="Arial"/>
      <family val="2"/>
    </font>
    <font>
      <vertAlign val="superscript"/>
      <sz val="11"/>
      <name val="Arial"/>
      <family val="0"/>
    </font>
    <font>
      <sz val="8.5"/>
      <name val="Arial"/>
      <family val="0"/>
    </font>
    <font>
      <b/>
      <sz val="11.25"/>
      <name val="Arial"/>
      <family val="0"/>
    </font>
    <font>
      <sz val="10.5"/>
      <name val="Arial"/>
      <family val="0"/>
    </font>
    <font>
      <vertAlign val="superscript"/>
      <sz val="10.5"/>
      <name val="Arial"/>
      <family val="0"/>
    </font>
    <font>
      <sz val="9.5"/>
      <name val="Arial"/>
      <family val="0"/>
    </font>
    <font>
      <b/>
      <sz val="10.75"/>
      <name val="Arial"/>
      <family val="0"/>
    </font>
    <font>
      <sz val="10.75"/>
      <name val="Arial"/>
      <family val="0"/>
    </font>
    <font>
      <vertAlign val="superscript"/>
      <sz val="10.75"/>
      <name val="Arial"/>
      <family val="0"/>
    </font>
    <font>
      <sz val="10.25"/>
      <name val="Arial"/>
      <family val="0"/>
    </font>
    <font>
      <sz val="1.5"/>
      <name val="Arial"/>
      <family val="0"/>
    </font>
    <font>
      <vertAlign val="superscript"/>
      <sz val="1.5"/>
      <name val="Arial"/>
      <family val="0"/>
    </font>
  </fonts>
  <fills count="1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37">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
      <right style="medium"/>
      <top style="medium"/>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23" fillId="0" borderId="0">
      <alignment/>
      <protection/>
    </xf>
    <xf numFmtId="0" fontId="0" fillId="0" borderId="0">
      <alignment/>
      <protection/>
    </xf>
    <xf numFmtId="9" fontId="0" fillId="0" borderId="0" applyFont="0" applyFill="0" applyBorder="0" applyAlignment="0" applyProtection="0"/>
  </cellStyleXfs>
  <cellXfs count="253">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9" fontId="0" fillId="0" borderId="0" xfId="15" applyNumberFormat="1" applyAlignment="1">
      <alignment/>
    </xf>
    <xf numFmtId="168" fontId="0" fillId="0" borderId="0" xfId="17" applyNumberFormat="1" applyAlignment="1">
      <alignment/>
    </xf>
    <xf numFmtId="44" fontId="0" fillId="0" borderId="0" xfId="17" applyNumberFormat="1" applyAlignment="1">
      <alignment/>
    </xf>
    <xf numFmtId="0" fontId="0" fillId="0" borderId="0" xfId="0" applyFont="1" applyAlignment="1">
      <alignment horizontal="right"/>
    </xf>
    <xf numFmtId="44" fontId="0" fillId="0" borderId="0" xfId="17" applyAlignment="1">
      <alignment/>
    </xf>
    <xf numFmtId="169" fontId="20" fillId="0" borderId="18" xfId="15" applyNumberFormat="1" applyFont="1" applyBorder="1" applyAlignment="1">
      <alignment horizontal="center" vertical="top" wrapText="1"/>
    </xf>
    <xf numFmtId="0" fontId="20" fillId="0" borderId="3" xfId="0" applyFont="1" applyBorder="1" applyAlignment="1">
      <alignment wrapText="1"/>
    </xf>
    <xf numFmtId="0" fontId="18" fillId="11" borderId="13" xfId="0" applyFont="1" applyFill="1" applyBorder="1" applyAlignment="1">
      <alignment horizontal="center" wrapText="1"/>
    </xf>
    <xf numFmtId="0" fontId="20" fillId="0" borderId="9" xfId="0" applyFont="1" applyBorder="1" applyAlignment="1">
      <alignment wrapText="1"/>
    </xf>
    <xf numFmtId="0" fontId="0" fillId="0" borderId="0" xfId="0" applyFont="1" applyAlignment="1">
      <alignment wrapText="1"/>
    </xf>
    <xf numFmtId="177" fontId="0" fillId="0" borderId="0" xfId="24" applyNumberFormat="1" applyAlignment="1" applyProtection="1">
      <alignment horizontal="left"/>
      <protection/>
    </xf>
    <xf numFmtId="177" fontId="0" fillId="0" borderId="0" xfId="24" applyNumberFormat="1" applyFont="1" applyAlignment="1" applyProtection="1">
      <alignment horizontal="left"/>
      <protection/>
    </xf>
    <xf numFmtId="169" fontId="0" fillId="0" borderId="0" xfId="15" applyNumberFormat="1" applyAlignment="1" applyProtection="1">
      <alignment horizontal="right"/>
      <protection/>
    </xf>
    <xf numFmtId="177" fontId="0" fillId="0" borderId="0" xfId="24" applyNumberFormat="1" applyAlignment="1" applyProtection="1">
      <alignment horizontal="right"/>
      <protection/>
    </xf>
    <xf numFmtId="168" fontId="0" fillId="0" borderId="0" xfId="17" applyNumberFormat="1" applyAlignment="1" applyProtection="1">
      <alignment horizontal="right"/>
      <protection/>
    </xf>
    <xf numFmtId="165" fontId="0" fillId="0" borderId="0" xfId="0" applyNumberFormat="1" applyFont="1" applyAlignment="1">
      <alignment horizontal="right"/>
    </xf>
    <xf numFmtId="0" fontId="17" fillId="0" borderId="0" xfId="0" applyFont="1" applyAlignment="1">
      <alignment/>
    </xf>
    <xf numFmtId="0" fontId="0" fillId="12" borderId="13" xfId="0" applyFill="1" applyBorder="1" applyAlignment="1">
      <alignment/>
    </xf>
    <xf numFmtId="0" fontId="17" fillId="2" borderId="16" xfId="0" applyFont="1" applyFill="1" applyBorder="1" applyAlignment="1">
      <alignment/>
    </xf>
    <xf numFmtId="9" fontId="17" fillId="2" borderId="19" xfId="0" applyNumberFormat="1" applyFont="1" applyFill="1" applyBorder="1" applyAlignment="1">
      <alignment/>
    </xf>
    <xf numFmtId="9" fontId="17" fillId="2" borderId="19" xfId="0" applyNumberFormat="1" applyFont="1" applyFill="1" applyBorder="1" applyAlignment="1">
      <alignment wrapText="1"/>
    </xf>
    <xf numFmtId="0" fontId="17" fillId="2" borderId="20" xfId="0" applyFont="1" applyFill="1" applyBorder="1" applyAlignment="1">
      <alignment/>
    </xf>
    <xf numFmtId="9" fontId="17" fillId="2" borderId="21" xfId="0" applyNumberFormat="1" applyFont="1" applyFill="1" applyBorder="1" applyAlignment="1">
      <alignment wrapText="1"/>
    </xf>
    <xf numFmtId="0" fontId="0" fillId="13" borderId="13" xfId="0" applyFill="1" applyBorder="1" applyAlignment="1">
      <alignment/>
    </xf>
    <xf numFmtId="0" fontId="17" fillId="0" borderId="22" xfId="0" applyFont="1" applyBorder="1" applyAlignment="1">
      <alignment/>
    </xf>
    <xf numFmtId="9" fontId="0" fillId="12" borderId="9" xfId="25" applyNumberFormat="1" applyFill="1" applyBorder="1" applyAlignment="1">
      <alignment/>
    </xf>
    <xf numFmtId="9" fontId="0" fillId="12" borderId="9" xfId="25" applyFill="1" applyBorder="1" applyAlignment="1">
      <alignment/>
    </xf>
    <xf numFmtId="9" fontId="0" fillId="13" borderId="9" xfId="25" applyFill="1" applyBorder="1" applyAlignment="1">
      <alignment/>
    </xf>
    <xf numFmtId="0" fontId="0" fillId="2" borderId="9" xfId="0" applyFill="1" applyBorder="1" applyAlignment="1">
      <alignment/>
    </xf>
    <xf numFmtId="0" fontId="0" fillId="2" borderId="23" xfId="0" applyFill="1" applyBorder="1" applyAlignment="1">
      <alignment/>
    </xf>
    <xf numFmtId="9" fontId="0" fillId="0" borderId="0" xfId="0" applyNumberFormat="1" applyAlignment="1">
      <alignment/>
    </xf>
    <xf numFmtId="0" fontId="17" fillId="12" borderId="24" xfId="0" applyFont="1" applyFill="1" applyBorder="1" applyAlignment="1">
      <alignment/>
    </xf>
    <xf numFmtId="9" fontId="0" fillId="2" borderId="9" xfId="25" applyNumberFormat="1" applyFill="1" applyBorder="1" applyAlignment="1">
      <alignment/>
    </xf>
    <xf numFmtId="9" fontId="0" fillId="2" borderId="3" xfId="25" applyFill="1" applyBorder="1" applyAlignment="1">
      <alignment/>
    </xf>
    <xf numFmtId="0" fontId="0" fillId="2" borderId="3" xfId="0" applyFill="1" applyBorder="1" applyAlignment="1">
      <alignment/>
    </xf>
    <xf numFmtId="0" fontId="0" fillId="2" borderId="25" xfId="0" applyFill="1" applyBorder="1" applyAlignment="1">
      <alignment/>
    </xf>
    <xf numFmtId="0" fontId="17" fillId="12" borderId="26" xfId="0" applyFont="1" applyFill="1" applyBorder="1" applyAlignment="1">
      <alignment/>
    </xf>
    <xf numFmtId="9" fontId="0" fillId="13" borderId="3" xfId="25" applyFill="1" applyBorder="1" applyAlignment="1">
      <alignment/>
    </xf>
    <xf numFmtId="0" fontId="17" fillId="0" borderId="24" xfId="0" applyFont="1" applyBorder="1" applyAlignment="1">
      <alignment/>
    </xf>
    <xf numFmtId="169" fontId="0" fillId="13" borderId="3" xfId="15" applyNumberFormat="1" applyFill="1" applyBorder="1" applyAlignment="1">
      <alignment/>
    </xf>
    <xf numFmtId="169" fontId="0" fillId="13" borderId="25" xfId="15" applyNumberFormat="1" applyFill="1" applyBorder="1" applyAlignment="1">
      <alignment/>
    </xf>
    <xf numFmtId="0" fontId="0" fillId="0" borderId="27" xfId="0" applyBorder="1" applyAlignment="1">
      <alignment/>
    </xf>
    <xf numFmtId="0" fontId="0" fillId="0" borderId="28" xfId="0" applyBorder="1" applyAlignment="1">
      <alignment/>
    </xf>
    <xf numFmtId="169" fontId="0" fillId="13" borderId="29" xfId="15" applyNumberFormat="1" applyFill="1" applyBorder="1" applyAlignment="1">
      <alignment/>
    </xf>
    <xf numFmtId="169" fontId="0" fillId="13" borderId="28" xfId="15" applyNumberFormat="1" applyFill="1" applyBorder="1" applyAlignment="1">
      <alignment/>
    </xf>
    <xf numFmtId="169" fontId="0" fillId="13" borderId="30" xfId="15" applyNumberFormat="1" applyFill="1" applyBorder="1" applyAlignment="1">
      <alignment/>
    </xf>
    <xf numFmtId="9" fontId="17" fillId="0" borderId="0" xfId="0" applyNumberFormat="1" applyFont="1" applyAlignment="1">
      <alignment/>
    </xf>
    <xf numFmtId="0" fontId="0" fillId="0" borderId="22" xfId="0" applyBorder="1" applyAlignment="1">
      <alignment/>
    </xf>
    <xf numFmtId="165" fontId="0" fillId="0" borderId="9" xfId="0" applyNumberFormat="1" applyBorder="1" applyAlignment="1">
      <alignment/>
    </xf>
    <xf numFmtId="1" fontId="0" fillId="0" borderId="9" xfId="0" applyNumberFormat="1" applyBorder="1" applyAlignment="1">
      <alignment/>
    </xf>
    <xf numFmtId="169" fontId="0" fillId="0" borderId="9" xfId="0" applyNumberFormat="1" applyBorder="1" applyAlignment="1">
      <alignment/>
    </xf>
    <xf numFmtId="168" fontId="0" fillId="0" borderId="3" xfId="17" applyNumberFormat="1" applyBorder="1" applyAlignment="1">
      <alignment/>
    </xf>
    <xf numFmtId="168" fontId="0" fillId="0" borderId="9" xfId="0" applyNumberFormat="1" applyBorder="1" applyAlignment="1">
      <alignment/>
    </xf>
    <xf numFmtId="1" fontId="0" fillId="0" borderId="23" xfId="0" applyNumberFormat="1" applyBorder="1" applyAlignment="1">
      <alignment/>
    </xf>
    <xf numFmtId="0" fontId="0" fillId="0" borderId="24" xfId="0" applyBorder="1" applyAlignment="1">
      <alignment/>
    </xf>
    <xf numFmtId="168" fontId="0" fillId="0" borderId="3" xfId="0" applyNumberFormat="1" applyBorder="1" applyAlignment="1">
      <alignment/>
    </xf>
    <xf numFmtId="1" fontId="0" fillId="0" borderId="3" xfId="0" applyNumberFormat="1" applyBorder="1" applyAlignment="1">
      <alignment/>
    </xf>
    <xf numFmtId="1" fontId="0" fillId="0" borderId="25" xfId="0" applyNumberFormat="1" applyBorder="1" applyAlignment="1">
      <alignment/>
    </xf>
    <xf numFmtId="165" fontId="0" fillId="0" borderId="3" xfId="0" applyNumberFormat="1" applyBorder="1" applyAlignment="1">
      <alignment/>
    </xf>
    <xf numFmtId="165" fontId="0" fillId="0" borderId="28" xfId="0" applyNumberFormat="1" applyBorder="1" applyAlignment="1">
      <alignment/>
    </xf>
    <xf numFmtId="168" fontId="0" fillId="0" borderId="28" xfId="17" applyNumberFormat="1" applyBorder="1" applyAlignment="1">
      <alignment/>
    </xf>
    <xf numFmtId="168" fontId="0" fillId="0" borderId="28" xfId="0" applyNumberFormat="1" applyBorder="1" applyAlignment="1">
      <alignment/>
    </xf>
    <xf numFmtId="1" fontId="0" fillId="0" borderId="28" xfId="0" applyNumberFormat="1" applyBorder="1" applyAlignment="1">
      <alignment/>
    </xf>
    <xf numFmtId="1" fontId="0" fillId="0" borderId="30" xfId="0" applyNumberFormat="1" applyBorder="1" applyAlignment="1">
      <alignment/>
    </xf>
    <xf numFmtId="0" fontId="0" fillId="0" borderId="3" xfId="0" applyBorder="1" applyAlignment="1">
      <alignment/>
    </xf>
    <xf numFmtId="0" fontId="17" fillId="12" borderId="3" xfId="0" applyFont="1" applyFill="1" applyBorder="1" applyAlignment="1">
      <alignment wrapText="1"/>
    </xf>
    <xf numFmtId="6" fontId="17" fillId="12" borderId="3" xfId="0" applyNumberFormat="1" applyFont="1" applyFill="1" applyBorder="1" applyAlignment="1">
      <alignment wrapText="1"/>
    </xf>
    <xf numFmtId="0" fontId="0" fillId="3" borderId="3" xfId="0" applyFill="1" applyBorder="1" applyAlignment="1">
      <alignment/>
    </xf>
    <xf numFmtId="3" fontId="0" fillId="0" borderId="3" xfId="23" applyNumberFormat="1" applyFont="1" applyBorder="1">
      <alignment/>
      <protection/>
    </xf>
    <xf numFmtId="165" fontId="0" fillId="0" borderId="3" xfId="23" applyNumberFormat="1" applyFont="1" applyBorder="1">
      <alignment/>
      <protection/>
    </xf>
    <xf numFmtId="8" fontId="0" fillId="0" borderId="3" xfId="0" applyNumberFormat="1" applyBorder="1" applyAlignment="1">
      <alignment/>
    </xf>
    <xf numFmtId="6" fontId="0" fillId="0" borderId="3" xfId="0" applyNumberFormat="1" applyFont="1" applyBorder="1" applyAlignment="1">
      <alignment/>
    </xf>
    <xf numFmtId="6" fontId="0" fillId="0" borderId="3" xfId="0" applyNumberFormat="1" applyBorder="1" applyAlignment="1">
      <alignment/>
    </xf>
    <xf numFmtId="179" fontId="0" fillId="0" borderId="0" xfId="0" applyNumberFormat="1" applyAlignment="1">
      <alignment/>
    </xf>
    <xf numFmtId="0" fontId="0" fillId="0" borderId="3" xfId="0" applyFont="1" applyBorder="1" applyAlignment="1">
      <alignment/>
    </xf>
    <xf numFmtId="3" fontId="0" fillId="0" borderId="3" xfId="15" applyNumberFormat="1" applyFont="1" applyBorder="1" applyAlignment="1">
      <alignment/>
    </xf>
    <xf numFmtId="165" fontId="0" fillId="0" borderId="3" xfId="0" applyNumberFormat="1" applyFont="1" applyBorder="1" applyAlignment="1">
      <alignment/>
    </xf>
    <xf numFmtId="8" fontId="0" fillId="0" borderId="0" xfId="0" applyNumberFormat="1" applyAlignment="1">
      <alignment/>
    </xf>
    <xf numFmtId="178" fontId="0" fillId="0" borderId="3" xfId="23" applyNumberFormat="1" applyFont="1" applyBorder="1">
      <alignment/>
      <protection/>
    </xf>
    <xf numFmtId="178" fontId="0" fillId="0" borderId="3" xfId="0" applyNumberFormat="1" applyBorder="1" applyAlignment="1">
      <alignment/>
    </xf>
    <xf numFmtId="0" fontId="0" fillId="0" borderId="3" xfId="23" applyFont="1" applyBorder="1">
      <alignment/>
      <protection/>
    </xf>
    <xf numFmtId="6" fontId="0" fillId="0" borderId="0" xfId="0" applyNumberFormat="1" applyFont="1" applyBorder="1" applyAlignment="1">
      <alignment/>
    </xf>
    <xf numFmtId="6" fontId="0" fillId="0" borderId="0" xfId="0" applyNumberFormat="1" applyAlignment="1">
      <alignment/>
    </xf>
    <xf numFmtId="168" fontId="0" fillId="0" borderId="0" xfId="0" applyNumberFormat="1" applyAlignment="1">
      <alignment/>
    </xf>
    <xf numFmtId="0" fontId="17" fillId="0" borderId="3" xfId="0" applyFont="1" applyBorder="1" applyAlignment="1">
      <alignment wrapText="1"/>
    </xf>
    <xf numFmtId="6" fontId="17" fillId="0" borderId="3" xfId="0" applyNumberFormat="1" applyFont="1" applyBorder="1" applyAlignment="1">
      <alignment wrapText="1"/>
    </xf>
    <xf numFmtId="6" fontId="17" fillId="0" borderId="0" xfId="0" applyNumberFormat="1" applyFont="1" applyBorder="1" applyAlignment="1">
      <alignment wrapText="1"/>
    </xf>
    <xf numFmtId="1" fontId="0" fillId="0" borderId="3" xfId="0" applyNumberFormat="1" applyFont="1" applyBorder="1" applyAlignment="1">
      <alignment/>
    </xf>
    <xf numFmtId="0" fontId="20" fillId="0" borderId="7" xfId="0" applyFont="1" applyBorder="1" applyAlignment="1">
      <alignment wrapText="1"/>
    </xf>
    <xf numFmtId="0" fontId="20" fillId="0" borderId="7" xfId="0" applyFont="1" applyBorder="1" applyAlignment="1">
      <alignment horizontal="center" wrapText="1"/>
    </xf>
    <xf numFmtId="9" fontId="20" fillId="0" borderId="7" xfId="0" applyNumberFormat="1" applyFont="1" applyBorder="1" applyAlignment="1">
      <alignment horizontal="center" wrapText="1"/>
    </xf>
    <xf numFmtId="1" fontId="17" fillId="0" borderId="3" xfId="0" applyNumberFormat="1" applyFont="1" applyBorder="1" applyAlignment="1">
      <alignment/>
    </xf>
    <xf numFmtId="1" fontId="17" fillId="0" borderId="3" xfId="0" applyNumberFormat="1" applyFont="1" applyBorder="1" applyAlignment="1">
      <alignment horizontal="right"/>
    </xf>
    <xf numFmtId="165" fontId="17" fillId="0" borderId="3" xfId="0" applyNumberFormat="1" applyFont="1" applyBorder="1" applyAlignment="1">
      <alignment horizontal="right"/>
    </xf>
    <xf numFmtId="0" fontId="24" fillId="0" borderId="3" xfId="0" applyFont="1" applyBorder="1" applyAlignment="1">
      <alignment horizontal="left" wrapText="1"/>
    </xf>
    <xf numFmtId="1" fontId="0" fillId="0" borderId="3" xfId="0" applyNumberFormat="1" applyFont="1" applyBorder="1" applyAlignment="1">
      <alignment horizontal="right"/>
    </xf>
    <xf numFmtId="165" fontId="0" fillId="0" borderId="3" xfId="0" applyNumberFormat="1" applyFont="1" applyBorder="1" applyAlignment="1">
      <alignment horizontal="right"/>
    </xf>
    <xf numFmtId="0" fontId="24" fillId="0" borderId="3" xfId="0" applyFont="1" applyBorder="1" applyAlignment="1">
      <alignment horizontal="right" wrapText="1"/>
    </xf>
    <xf numFmtId="165" fontId="24" fillId="0" borderId="3" xfId="0" applyNumberFormat="1" applyFont="1" applyBorder="1" applyAlignment="1">
      <alignment horizontal="right" wrapText="1"/>
    </xf>
    <xf numFmtId="0" fontId="0" fillId="0" borderId="3" xfId="0" applyFont="1" applyBorder="1" applyAlignment="1">
      <alignment wrapText="1"/>
    </xf>
    <xf numFmtId="0" fontId="0" fillId="0" borderId="3" xfId="0" applyFont="1" applyBorder="1" applyAlignment="1">
      <alignment horizontal="right" wrapText="1"/>
    </xf>
    <xf numFmtId="0" fontId="0" fillId="0" borderId="3" xfId="0" applyFont="1" applyBorder="1" applyAlignment="1">
      <alignment horizontal="left" wrapText="1"/>
    </xf>
    <xf numFmtId="1" fontId="0" fillId="0" borderId="7" xfId="0" applyNumberFormat="1" applyFont="1" applyBorder="1" applyAlignment="1">
      <alignment/>
    </xf>
    <xf numFmtId="1" fontId="0" fillId="0" borderId="7" xfId="0" applyNumberFormat="1" applyFont="1" applyBorder="1" applyAlignment="1">
      <alignment horizontal="right"/>
    </xf>
    <xf numFmtId="165" fontId="0" fillId="0" borderId="7" xfId="0" applyNumberFormat="1" applyFont="1" applyBorder="1" applyAlignment="1">
      <alignment horizontal="right"/>
    </xf>
    <xf numFmtId="1" fontId="0" fillId="0" borderId="9" xfId="0" applyNumberFormat="1" applyFont="1" applyBorder="1" applyAlignment="1">
      <alignment/>
    </xf>
    <xf numFmtId="1" fontId="0" fillId="0" borderId="18" xfId="0" applyNumberFormat="1" applyFont="1" applyBorder="1" applyAlignment="1">
      <alignment/>
    </xf>
    <xf numFmtId="1" fontId="0" fillId="0" borderId="18" xfId="0" applyNumberFormat="1" applyFont="1" applyBorder="1" applyAlignment="1">
      <alignment horizontal="right"/>
    </xf>
    <xf numFmtId="165" fontId="0" fillId="0" borderId="18" xfId="0" applyNumberFormat="1" applyFont="1" applyBorder="1" applyAlignment="1">
      <alignment horizontal="right"/>
    </xf>
    <xf numFmtId="0" fontId="24" fillId="0" borderId="9" xfId="0" applyFont="1" applyBorder="1" applyAlignment="1">
      <alignment horizontal="left" wrapText="1"/>
    </xf>
    <xf numFmtId="0" fontId="0" fillId="0" borderId="18" xfId="0" applyFont="1" applyBorder="1" applyAlignment="1">
      <alignment wrapText="1"/>
    </xf>
    <xf numFmtId="0" fontId="0" fillId="0" borderId="18" xfId="0" applyFont="1" applyBorder="1" applyAlignment="1">
      <alignment horizontal="right" wrapText="1"/>
    </xf>
    <xf numFmtId="0" fontId="24" fillId="0" borderId="18" xfId="0" applyFont="1" applyBorder="1" applyAlignment="1">
      <alignment horizontal="left" wrapText="1"/>
    </xf>
    <xf numFmtId="0" fontId="24" fillId="0" borderId="18" xfId="0" applyFont="1" applyBorder="1" applyAlignment="1">
      <alignment horizontal="right" wrapText="1"/>
    </xf>
    <xf numFmtId="165" fontId="24" fillId="0" borderId="18" xfId="0" applyNumberFormat="1" applyFont="1" applyBorder="1" applyAlignment="1">
      <alignment horizontal="right" wrapText="1"/>
    </xf>
    <xf numFmtId="0" fontId="0" fillId="0" borderId="7" xfId="0" applyFont="1" applyBorder="1" applyAlignment="1">
      <alignment wrapText="1"/>
    </xf>
    <xf numFmtId="0" fontId="0" fillId="0" borderId="7" xfId="0" applyFont="1" applyBorder="1" applyAlignment="1">
      <alignment horizontal="right" wrapText="1"/>
    </xf>
    <xf numFmtId="1" fontId="0" fillId="0" borderId="0" xfId="0" applyNumberFormat="1" applyFont="1" applyAlignment="1">
      <alignment/>
    </xf>
    <xf numFmtId="1" fontId="0" fillId="0" borderId="0" xfId="0" applyNumberFormat="1" applyFont="1" applyAlignment="1">
      <alignment horizontal="right"/>
    </xf>
    <xf numFmtId="0" fontId="17" fillId="0" borderId="0" xfId="0" applyFont="1" applyAlignment="1">
      <alignment wrapText="1"/>
    </xf>
    <xf numFmtId="6" fontId="17" fillId="0" borderId="0" xfId="0" applyNumberFormat="1" applyFont="1" applyAlignment="1">
      <alignment wrapText="1"/>
    </xf>
    <xf numFmtId="14" fontId="0" fillId="0" borderId="0" xfId="0" applyNumberFormat="1" applyAlignment="1">
      <alignment/>
    </xf>
    <xf numFmtId="0" fontId="25" fillId="0" borderId="0" xfId="23" applyFont="1">
      <alignment/>
      <protection/>
    </xf>
    <xf numFmtId="0" fontId="23" fillId="0" borderId="0" xfId="23">
      <alignment/>
      <protection/>
    </xf>
    <xf numFmtId="6" fontId="23" fillId="0" borderId="0" xfId="23" applyNumberFormat="1">
      <alignment/>
      <protection/>
    </xf>
    <xf numFmtId="0" fontId="23" fillId="0" borderId="0" xfId="23" applyFont="1">
      <alignment/>
      <protection/>
    </xf>
    <xf numFmtId="6" fontId="23" fillId="0" borderId="0" xfId="23" applyNumberFormat="1" applyFont="1">
      <alignment/>
      <protection/>
    </xf>
    <xf numFmtId="3" fontId="23" fillId="0" borderId="0" xfId="23" applyNumberFormat="1" applyFont="1">
      <alignment/>
      <protection/>
    </xf>
    <xf numFmtId="165" fontId="23" fillId="0" borderId="0" xfId="23" applyNumberFormat="1">
      <alignment/>
      <protection/>
    </xf>
    <xf numFmtId="3" fontId="23" fillId="0" borderId="0" xfId="23" applyNumberFormat="1">
      <alignment/>
      <protection/>
    </xf>
    <xf numFmtId="165" fontId="23" fillId="0" borderId="0" xfId="23" applyNumberFormat="1" applyFont="1">
      <alignment/>
      <protection/>
    </xf>
    <xf numFmtId="180" fontId="0" fillId="13" borderId="3" xfId="15" applyNumberFormat="1" applyFill="1" applyBorder="1" applyAlignment="1">
      <alignment/>
    </xf>
    <xf numFmtId="0" fontId="0" fillId="2" borderId="31" xfId="0" applyFill="1" applyBorder="1" applyAlignment="1">
      <alignment horizontal="center"/>
    </xf>
    <xf numFmtId="0" fontId="0" fillId="2" borderId="32" xfId="0" applyFill="1" applyBorder="1" applyAlignment="1">
      <alignment horizontal="center"/>
    </xf>
    <xf numFmtId="169" fontId="0" fillId="0" borderId="3" xfId="15" applyNumberFormat="1" applyBorder="1" applyAlignment="1">
      <alignment/>
    </xf>
    <xf numFmtId="169" fontId="0" fillId="0" borderId="3" xfId="0" applyNumberFormat="1" applyBorder="1" applyAlignment="1">
      <alignment/>
    </xf>
    <xf numFmtId="169" fontId="0" fillId="0" borderId="28" xfId="15" applyNumberFormat="1" applyBorder="1" applyAlignment="1">
      <alignment/>
    </xf>
    <xf numFmtId="169" fontId="0" fillId="0" borderId="28" xfId="0" applyNumberFormat="1" applyBorder="1" applyAlignment="1">
      <alignment/>
    </xf>
    <xf numFmtId="169" fontId="0" fillId="0" borderId="9" xfId="15" applyNumberFormat="1" applyBorder="1" applyAlignment="1">
      <alignment/>
    </xf>
    <xf numFmtId="168" fontId="0" fillId="0" borderId="9" xfId="17" applyNumberFormat="1" applyBorder="1" applyAlignment="1">
      <alignment/>
    </xf>
    <xf numFmtId="0" fontId="0" fillId="2" borderId="16" xfId="0" applyFill="1" applyBorder="1" applyAlignment="1">
      <alignment wrapText="1"/>
    </xf>
    <xf numFmtId="0" fontId="0" fillId="2" borderId="19" xfId="0" applyFill="1" applyBorder="1" applyAlignment="1">
      <alignment wrapText="1"/>
    </xf>
    <xf numFmtId="0" fontId="17" fillId="2" borderId="19" xfId="0" applyFont="1" applyFill="1" applyBorder="1" applyAlignment="1">
      <alignment wrapText="1"/>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20"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0" fillId="2" borderId="33" xfId="0" applyFill="1" applyBorder="1" applyAlignment="1">
      <alignment horizontal="center"/>
    </xf>
    <xf numFmtId="0" fontId="0" fillId="2" borderId="14"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5" xfId="0" applyFill="1" applyBorder="1" applyAlignment="1">
      <alignment horizontal="center"/>
    </xf>
    <xf numFmtId="0" fontId="17" fillId="0" borderId="4" xfId="0" applyFont="1" applyBorder="1" applyAlignment="1">
      <alignment horizontal="center" vertical="center" wrapText="1"/>
    </xf>
    <xf numFmtId="0" fontId="0" fillId="0" borderId="9" xfId="0" applyBorder="1" applyAlignment="1">
      <alignment horizontal="center" vertical="center" wrapText="1"/>
    </xf>
    <xf numFmtId="0" fontId="17" fillId="0" borderId="4" xfId="0" applyFont="1" applyBorder="1" applyAlignment="1">
      <alignment horizontal="center" vertical="center" wrapText="1"/>
    </xf>
    <xf numFmtId="0" fontId="0" fillId="0" borderId="9" xfId="0" applyFont="1" applyBorder="1" applyAlignment="1">
      <alignment horizontal="center" vertical="center" wrapText="1"/>
    </xf>
    <xf numFmtId="0" fontId="18" fillId="11" borderId="36" xfId="0" applyFont="1" applyFill="1" applyBorder="1" applyAlignment="1">
      <alignment horizontal="center" wrapText="1"/>
    </xf>
  </cellXfs>
  <cellStyles count="12">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EStarRoomAC" xfId="23"/>
    <cellStyle name="Normal_T_Energy Use and Saving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Average Retail Prive vs. EER</a:t>
            </a:r>
          </a:p>
        </c:rich>
      </c:tx>
      <c:layout>
        <c:manualLayout>
          <c:xMode val="factor"/>
          <c:yMode val="factor"/>
          <c:x val="-0.19725"/>
          <c:y val="-0.0205"/>
        </c:manualLayout>
      </c:layout>
      <c:spPr>
        <a:noFill/>
        <a:ln>
          <a:noFill/>
        </a:ln>
      </c:spPr>
    </c:title>
    <c:plotArea>
      <c:layout>
        <c:manualLayout>
          <c:xMode val="edge"/>
          <c:yMode val="edge"/>
          <c:x val="0.04075"/>
          <c:y val="0.0595"/>
          <c:w val="0.9395"/>
          <c:h val="0.82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numRef>
              <c:f>'Price vs. EER Regressions'!$H$5:$H$15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'Price vs. EER Regressions'!$I$5:$I$15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36822584"/>
        <c:axId val="62967801"/>
      </c:scatterChart>
      <c:valAx>
        <c:axId val="36822584"/>
        <c:scaling>
          <c:orientation val="minMax"/>
        </c:scaling>
        <c:axPos val="b"/>
        <c:delete val="0"/>
        <c:numFmt formatCode="General" sourceLinked="1"/>
        <c:majorTickMark val="out"/>
        <c:minorTickMark val="none"/>
        <c:tickLblPos val="nextTo"/>
        <c:crossAx val="62967801"/>
        <c:crosses val="autoZero"/>
        <c:crossBetween val="midCat"/>
        <c:dispUnits/>
      </c:valAx>
      <c:valAx>
        <c:axId val="62967801"/>
        <c:scaling>
          <c:orientation val="minMax"/>
        </c:scaling>
        <c:axPos val="l"/>
        <c:majorGridlines/>
        <c:delete val="0"/>
        <c:numFmt formatCode="General" sourceLinked="1"/>
        <c:majorTickMark val="out"/>
        <c:minorTickMark val="none"/>
        <c:tickLblPos val="nextTo"/>
        <c:crossAx val="3682258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Median Retail Price vs EER</a:t>
            </a:r>
          </a:p>
        </c:rich>
      </c:tx>
      <c:layout>
        <c:manualLayout>
          <c:xMode val="factor"/>
          <c:yMode val="factor"/>
          <c:x val="-0.3285"/>
          <c:y val="-0.02175"/>
        </c:manualLayout>
      </c:layout>
      <c:spPr>
        <a:noFill/>
        <a:ln>
          <a:noFill/>
        </a:ln>
      </c:spPr>
    </c:title>
    <c:plotArea>
      <c:layout>
        <c:manualLayout>
          <c:xMode val="edge"/>
          <c:yMode val="edge"/>
          <c:x val="0.04475"/>
          <c:y val="0.0915"/>
          <c:w val="0.9105"/>
          <c:h val="0.82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numRef>
              <c:f>'Price vs. EER Regressions'!$H$27:$H$37</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'Price vs. EER Regressions'!$I$27:$I$37</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29839298"/>
        <c:axId val="118227"/>
      </c:scatterChart>
      <c:valAx>
        <c:axId val="29839298"/>
        <c:scaling>
          <c:orientation val="minMax"/>
        </c:scaling>
        <c:axPos val="b"/>
        <c:delete val="0"/>
        <c:numFmt formatCode="General" sourceLinked="1"/>
        <c:majorTickMark val="out"/>
        <c:minorTickMark val="none"/>
        <c:tickLblPos val="nextTo"/>
        <c:crossAx val="118227"/>
        <c:crosses val="autoZero"/>
        <c:crossBetween val="midCat"/>
        <c:dispUnits/>
      </c:valAx>
      <c:valAx>
        <c:axId val="118227"/>
        <c:scaling>
          <c:orientation val="minMax"/>
        </c:scaling>
        <c:axPos val="l"/>
        <c:majorGridlines/>
        <c:delete val="0"/>
        <c:numFmt formatCode="General" sourceLinked="1"/>
        <c:majorTickMark val="out"/>
        <c:minorTickMark val="none"/>
        <c:tickLblPos val="nextTo"/>
        <c:crossAx val="2983929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Minimum Retail Price vs. EER</a:t>
            </a:r>
          </a:p>
        </c:rich>
      </c:tx>
      <c:layout>
        <c:manualLayout>
          <c:xMode val="factor"/>
          <c:yMode val="factor"/>
          <c:x val="-0.32775"/>
          <c:y val="-0.0195"/>
        </c:manualLayout>
      </c:layout>
      <c:spPr>
        <a:noFill/>
        <a:ln>
          <a:noFill/>
        </a:ln>
      </c:spPr>
    </c:title>
    <c:plotArea>
      <c:layout>
        <c:manualLayout>
          <c:xMode val="edge"/>
          <c:yMode val="edge"/>
          <c:x val="0.0335"/>
          <c:y val="0.081"/>
          <c:w val="0.94675"/>
          <c:h val="0.87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trendline>
            <c:trendlineType val="linear"/>
            <c:dispEq val="1"/>
            <c:dispRSqr val="1"/>
            <c:trendlineLbl>
              <c:layout>
                <c:manualLayout>
                  <c:x val="0"/>
                  <c:y val="0"/>
                </c:manualLayout>
              </c:layout>
              <c:numFmt formatCode="General"/>
            </c:trendlineLbl>
          </c:trendline>
          <c:xVal>
            <c:numRef>
              <c:f>'Price vs. EER Regressions'!$H$50:$H$60</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'Price vs. EER Regressions'!$I$50:$I$60</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1064044"/>
        <c:axId val="9576397"/>
      </c:scatterChart>
      <c:valAx>
        <c:axId val="1064044"/>
        <c:scaling>
          <c:orientation val="minMax"/>
        </c:scaling>
        <c:axPos val="b"/>
        <c:delete val="0"/>
        <c:numFmt formatCode="General" sourceLinked="1"/>
        <c:majorTickMark val="out"/>
        <c:minorTickMark val="none"/>
        <c:tickLblPos val="nextTo"/>
        <c:crossAx val="9576397"/>
        <c:crosses val="autoZero"/>
        <c:crossBetween val="midCat"/>
        <c:dispUnits/>
      </c:valAx>
      <c:valAx>
        <c:axId val="9576397"/>
        <c:scaling>
          <c:orientation val="minMax"/>
        </c:scaling>
        <c:axPos val="l"/>
        <c:majorGridlines/>
        <c:delete val="0"/>
        <c:numFmt formatCode="General" sourceLinked="1"/>
        <c:majorTickMark val="out"/>
        <c:minorTickMark val="none"/>
        <c:tickLblPos val="nextTo"/>
        <c:crossAx val="106404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dispEq val="1"/>
            <c:dispRSqr val="1"/>
            <c:trendlineLbl>
              <c:layout>
                <c:manualLayout>
                  <c:x val="0"/>
                  <c:y val="0"/>
                </c:manualLayout>
              </c:layout>
              <c:numFmt formatCode="General"/>
            </c:trendlineLbl>
          </c:trendline>
          <c:xVal>
            <c:strRef>
              <c:f>'Price vs. EER Regressions'!#REF!</c:f>
              <c:strCache>
                <c:ptCount val="1"/>
                <c:pt idx="0">
                  <c:v>0</c:v>
                </c:pt>
              </c:strCache>
            </c:strRef>
          </c:xVal>
          <c:yVal>
            <c:numRef>
              <c:f>'Price vs. EER Regressions'!#REF!</c:f>
              <c:numCache>
                <c:ptCount val="1"/>
                <c:pt idx="0">
                  <c:v>0</c:v>
                </c:pt>
              </c:numCache>
            </c:numRef>
          </c:yVal>
          <c:smooth val="0"/>
        </c:ser>
        <c:axId val="19078710"/>
        <c:axId val="37490663"/>
      </c:scatterChart>
      <c:valAx>
        <c:axId val="19078710"/>
        <c:scaling>
          <c:orientation val="minMax"/>
        </c:scaling>
        <c:axPos val="b"/>
        <c:delete val="0"/>
        <c:numFmt formatCode="General" sourceLinked="1"/>
        <c:majorTickMark val="out"/>
        <c:minorTickMark val="none"/>
        <c:tickLblPos val="nextTo"/>
        <c:crossAx val="37490663"/>
        <c:crosses val="autoZero"/>
        <c:crossBetween val="midCat"/>
        <c:dispUnits/>
      </c:valAx>
      <c:valAx>
        <c:axId val="37490663"/>
        <c:scaling>
          <c:orientation val="minMax"/>
        </c:scaling>
        <c:axPos val="l"/>
        <c:majorGridlines/>
        <c:delete val="0"/>
        <c:numFmt formatCode="General" sourceLinked="1"/>
        <c:majorTickMark val="out"/>
        <c:minorTickMark val="none"/>
        <c:tickLblPos val="nextTo"/>
        <c:crossAx val="1907871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10.emf" /><Relationship Id="rId6" Type="http://schemas.openxmlformats.org/officeDocument/2006/relationships/image" Target="../media/image8.emf" /><Relationship Id="rId7" Type="http://schemas.openxmlformats.org/officeDocument/2006/relationships/image" Target="../media/image11.emf" /><Relationship Id="rId8" Type="http://schemas.openxmlformats.org/officeDocument/2006/relationships/image" Target="../media/image12.emf" /><Relationship Id="rId9" Type="http://schemas.openxmlformats.org/officeDocument/2006/relationships/image" Target="../media/image13.emf" /><Relationship Id="rId10" Type="http://schemas.openxmlformats.org/officeDocument/2006/relationships/image" Target="../media/image3.emf" /><Relationship Id="rId11" Type="http://schemas.openxmlformats.org/officeDocument/2006/relationships/image" Target="../media/image5.emf" /><Relationship Id="rId12" Type="http://schemas.openxmlformats.org/officeDocument/2006/relationships/image" Target="../media/image9.emf" /><Relationship Id="rId13"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6"/>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6"/>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6"/>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6"/>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7"/>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8"/>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9"/>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8"/>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0"/>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1"/>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2"/>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3"/>
        <a:stretch>
          <a:fillRect/>
        </a:stretch>
      </xdr:blipFill>
      <xdr:spPr>
        <a:xfrm>
          <a:off x="6915150" y="1152525"/>
          <a:ext cx="561975" cy="3714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0.50925</cdr:x>
      <cdr:y>0.5</cdr:y>
    </cdr:from>
    <cdr:to>
      <cdr:x>0.52475</cdr:x>
      <cdr:y>0.572</cdr:y>
    </cdr:to>
    <cdr:sp>
      <cdr:nvSpPr>
        <cdr:cNvPr id="1" name="TextBox 1"/>
        <cdr:cNvSpPr txBox="1">
          <a:spLocks noChangeArrowheads="1"/>
        </cdr:cNvSpPr>
      </cdr:nvSpPr>
      <cdr:spPr>
        <a:xfrm>
          <a:off x="2514600" y="1524000"/>
          <a:ext cx="76200" cy="219075"/>
        </a:xfrm>
        <a:prstGeom prst="rect">
          <a:avLst/>
        </a:prstGeom>
        <a:noFill/>
        <a:ln w="1" cmpd="sng">
          <a:noFill/>
        </a:ln>
      </cdr:spPr>
      <cdr:txBody>
        <a:bodyPr vertOverflow="clip" wrap="square" anchor="ctr">
          <a:spAutoFit/>
        </a:bodyPr>
        <a:p>
          <a:pPr algn="ctr">
            <a:defRPr/>
          </a:pPr>
          <a:r>
            <a:rPr lang="en-US" cap="none" sz="850" b="0" i="0" u="none" baseline="0">
              <a:latin typeface="Arial"/>
              <a:ea typeface="Arial"/>
              <a:cs typeface="Arial"/>
            </a:rPr>
            <a:t>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0.50125</cdr:x>
      <cdr:y>0.49925</cdr:y>
    </cdr:from>
    <cdr:to>
      <cdr:x>0.517</cdr:x>
      <cdr:y>0.57175</cdr:y>
    </cdr:to>
    <cdr:sp>
      <cdr:nvSpPr>
        <cdr:cNvPr id="1" name="TextBox 1"/>
        <cdr:cNvSpPr txBox="1">
          <a:spLocks noChangeArrowheads="1"/>
        </cdr:cNvSpPr>
      </cdr:nvSpPr>
      <cdr:spPr>
        <a:xfrm>
          <a:off x="2438400" y="1504950"/>
          <a:ext cx="76200" cy="219075"/>
        </a:xfrm>
        <a:prstGeom prst="rect">
          <a:avLst/>
        </a:prstGeom>
        <a:noFill/>
        <a:ln w="1" cmpd="sng">
          <a:noFill/>
        </a:ln>
      </cdr:spPr>
      <cdr:txBody>
        <a:bodyPr vertOverflow="clip" wrap="square" anchor="ctr">
          <a:spAutoFit/>
        </a:bodyPr>
        <a:p>
          <a:pPr algn="ctr">
            <a:defRPr/>
          </a:pPr>
          <a:r>
            <a:rPr lang="en-US" cap="none" sz="1025" b="0" i="0" u="none" baseline="0">
              <a:latin typeface="Arial"/>
              <a:ea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600075</xdr:colOff>
      <xdr:row>2</xdr:row>
      <xdr:rowOff>28575</xdr:rowOff>
    </xdr:from>
    <xdr:to>
      <xdr:col>19</xdr:col>
      <xdr:colOff>28575</xdr:colOff>
      <xdr:row>18</xdr:row>
      <xdr:rowOff>0</xdr:rowOff>
    </xdr:to>
    <xdr:graphicFrame>
      <xdr:nvGraphicFramePr>
        <xdr:cNvPr id="1" name="Chart 1"/>
        <xdr:cNvGraphicFramePr/>
      </xdr:nvGraphicFramePr>
      <xdr:xfrm>
        <a:off x="8458200" y="352425"/>
        <a:ext cx="4953000" cy="304800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24</xdr:row>
      <xdr:rowOff>57150</xdr:rowOff>
    </xdr:from>
    <xdr:to>
      <xdr:col>19</xdr:col>
      <xdr:colOff>0</xdr:colOff>
      <xdr:row>41</xdr:row>
      <xdr:rowOff>28575</xdr:rowOff>
    </xdr:to>
    <xdr:graphicFrame>
      <xdr:nvGraphicFramePr>
        <xdr:cNvPr id="2" name="Chart 2"/>
        <xdr:cNvGraphicFramePr/>
      </xdr:nvGraphicFramePr>
      <xdr:xfrm>
        <a:off x="8486775" y="4429125"/>
        <a:ext cx="4895850" cy="272415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47</xdr:row>
      <xdr:rowOff>9525</xdr:rowOff>
    </xdr:from>
    <xdr:to>
      <xdr:col>18</xdr:col>
      <xdr:colOff>571500</xdr:colOff>
      <xdr:row>65</xdr:row>
      <xdr:rowOff>114300</xdr:rowOff>
    </xdr:to>
    <xdr:graphicFrame>
      <xdr:nvGraphicFramePr>
        <xdr:cNvPr id="3" name="Chart 3"/>
        <xdr:cNvGraphicFramePr/>
      </xdr:nvGraphicFramePr>
      <xdr:xfrm>
        <a:off x="8467725" y="8105775"/>
        <a:ext cx="4876800" cy="3019425"/>
      </xdr:xfrm>
      <a:graphic>
        <a:graphicData uri="http://schemas.openxmlformats.org/drawingml/2006/chart">
          <c:chart xmlns:c="http://schemas.openxmlformats.org/drawingml/2006/chart" r:id="rId3"/>
        </a:graphicData>
      </a:graphic>
    </xdr:graphicFrame>
    <xdr:clientData/>
  </xdr:twoCellAnchor>
  <xdr:twoCellAnchor>
    <xdr:from>
      <xdr:col>20</xdr:col>
      <xdr:colOff>0</xdr:colOff>
      <xdr:row>30</xdr:row>
      <xdr:rowOff>66675</xdr:rowOff>
    </xdr:from>
    <xdr:to>
      <xdr:col>20</xdr:col>
      <xdr:colOff>0</xdr:colOff>
      <xdr:row>48</xdr:row>
      <xdr:rowOff>19050</xdr:rowOff>
    </xdr:to>
    <xdr:graphicFrame>
      <xdr:nvGraphicFramePr>
        <xdr:cNvPr id="4" name="Chart 4"/>
        <xdr:cNvGraphicFramePr/>
      </xdr:nvGraphicFramePr>
      <xdr:xfrm>
        <a:off x="13992225" y="5410200"/>
        <a:ext cx="0" cy="28670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StarCFLFixtu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hwasher Assumptions"/>
      <sheetName val="Clothes Washer Assumptions"/>
      <sheetName val="Window AC Assump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asureTable"/>
      <sheetName val="ProData"/>
      <sheetName val="CFL Fixtures"/>
      <sheetName val="Bulb Assumptions"/>
      <sheetName val="CFL Data"/>
      <sheetName val="Fixture Assumptions"/>
      <sheetName val="Fixture Data"/>
      <sheetName val="Space Conditioning Interaction"/>
      <sheetName val=" Existing SphtSysType PNRES"/>
      <sheetName val="Sales Wght Avg SEER by Vintage "/>
      <sheetName val="ResLight Load Shap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2:AK51"/>
  <sheetViews>
    <sheetView tabSelected="1" workbookViewId="0" topLeftCell="A1">
      <selection activeCell="A1" sqref="A1"/>
    </sheetView>
  </sheetViews>
  <sheetFormatPr defaultColWidth="9.140625" defaultRowHeight="12.75"/>
  <cols>
    <col min="1" max="1" width="38.00390625" style="0" customWidth="1"/>
    <col min="2" max="2" width="58.421875" style="0" customWidth="1"/>
    <col min="3" max="3" width="13.7109375" style="0" customWidth="1"/>
    <col min="4" max="4" width="8.421875" style="0" customWidth="1"/>
    <col min="5" max="5" width="10.140625" style="0" customWidth="1"/>
    <col min="6" max="6" width="10.8515625" style="0" customWidth="1"/>
    <col min="7" max="7" width="12.710937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17.5742187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0.8515625" style="0" customWidth="1"/>
  </cols>
  <sheetData>
    <row r="1" ht="13.5" thickBot="1"/>
    <row r="2" spans="1:36" s="75" customFormat="1" ht="15.75" thickBot="1">
      <c r="A2" s="235" t="s">
        <v>90</v>
      </c>
      <c r="B2" s="236"/>
      <c r="C2" s="236"/>
      <c r="D2" s="236"/>
      <c r="E2" s="236"/>
      <c r="F2" s="236"/>
      <c r="G2" s="236"/>
      <c r="H2" s="236"/>
      <c r="I2" s="236"/>
      <c r="J2" s="236"/>
      <c r="K2" s="236"/>
      <c r="L2" s="236"/>
      <c r="M2" s="236"/>
      <c r="N2" s="236"/>
      <c r="O2" s="236"/>
      <c r="P2" s="236"/>
      <c r="Q2" s="236"/>
      <c r="R2" s="236"/>
      <c r="S2" s="236"/>
      <c r="T2" s="236"/>
      <c r="U2" s="236"/>
      <c r="V2" s="236"/>
      <c r="W2" s="237"/>
      <c r="X2" s="235" t="s">
        <v>91</v>
      </c>
      <c r="Y2" s="236"/>
      <c r="Z2" s="237"/>
      <c r="AA2" s="236" t="s">
        <v>92</v>
      </c>
      <c r="AB2" s="236"/>
      <c r="AC2" s="236"/>
      <c r="AD2" s="239"/>
      <c r="AE2" s="238" t="s">
        <v>93</v>
      </c>
      <c r="AF2" s="236"/>
      <c r="AG2" s="236"/>
      <c r="AH2" s="239"/>
      <c r="AI2" s="73"/>
      <c r="AJ2" s="74"/>
    </row>
    <row r="3" spans="1:37" s="79" customFormat="1" ht="79.5" thickBot="1">
      <c r="A3" s="76" t="s">
        <v>94</v>
      </c>
      <c r="B3" s="77" t="s">
        <v>95</v>
      </c>
      <c r="C3" s="77" t="s">
        <v>96</v>
      </c>
      <c r="D3" s="77" t="s">
        <v>97</v>
      </c>
      <c r="E3" s="77" t="s">
        <v>127</v>
      </c>
      <c r="F3" s="77" t="s">
        <v>128</v>
      </c>
      <c r="G3" s="77" t="s">
        <v>129</v>
      </c>
      <c r="H3" s="77" t="s">
        <v>98</v>
      </c>
      <c r="I3" s="77" t="s">
        <v>130</v>
      </c>
      <c r="J3" s="77" t="s">
        <v>99</v>
      </c>
      <c r="K3" s="77" t="s">
        <v>100</v>
      </c>
      <c r="L3" s="77" t="s">
        <v>101</v>
      </c>
      <c r="M3" s="77" t="s">
        <v>102</v>
      </c>
      <c r="N3" s="77" t="s">
        <v>131</v>
      </c>
      <c r="O3" s="77" t="s">
        <v>103</v>
      </c>
      <c r="P3" s="77" t="s">
        <v>132</v>
      </c>
      <c r="Q3" s="77" t="s">
        <v>104</v>
      </c>
      <c r="R3" s="77" t="s">
        <v>105</v>
      </c>
      <c r="S3" s="77" t="s">
        <v>109</v>
      </c>
      <c r="T3" s="77" t="s">
        <v>110</v>
      </c>
      <c r="U3" s="77" t="s">
        <v>111</v>
      </c>
      <c r="V3" s="77" t="s">
        <v>112</v>
      </c>
      <c r="W3" s="77" t="s">
        <v>113</v>
      </c>
      <c r="X3" s="76" t="s">
        <v>114</v>
      </c>
      <c r="Y3" s="76" t="s">
        <v>115</v>
      </c>
      <c r="Z3" s="77" t="s">
        <v>116</v>
      </c>
      <c r="AA3" s="77" t="s">
        <v>117</v>
      </c>
      <c r="AB3" s="77" t="s">
        <v>118</v>
      </c>
      <c r="AC3" s="77" t="s">
        <v>119</v>
      </c>
      <c r="AD3" s="77" t="s">
        <v>120</v>
      </c>
      <c r="AE3" s="77" t="s">
        <v>121</v>
      </c>
      <c r="AF3" s="77" t="s">
        <v>122</v>
      </c>
      <c r="AG3" s="77" t="s">
        <v>123</v>
      </c>
      <c r="AH3" s="78" t="s">
        <v>113</v>
      </c>
      <c r="AI3" s="99" t="s">
        <v>124</v>
      </c>
      <c r="AJ3" s="99" t="s">
        <v>125</v>
      </c>
      <c r="AK3" s="252" t="s">
        <v>1234</v>
      </c>
    </row>
    <row r="4" spans="1:37" ht="45">
      <c r="A4" s="87" t="str">
        <f>WAC!B143</f>
        <v>Energy Star Window Air Conditioner - Cooling Zone 3 6000 Btu/hr</v>
      </c>
      <c r="B4" s="80" t="str">
        <f>VLOOKUP($A4,'Lookup Table'!$A$3:$D$66,2,0)</f>
        <v>Unit Must Comply with Energy Star specifications and replace an existing unit. Manufacturer, retailer or consumer rebate, coupon or other incentive.</v>
      </c>
      <c r="C4" s="80" t="s">
        <v>1316</v>
      </c>
      <c r="D4" s="80" t="str">
        <f>VLOOKUP($A4,'Lookup Table'!$A$3:$D$66,4,0)</f>
        <v>Cooling Zone 3</v>
      </c>
      <c r="E4" s="81">
        <f>WAC!E143</f>
        <v>89.76</v>
      </c>
      <c r="F4" s="81">
        <f>WAC!F143</f>
        <v>0</v>
      </c>
      <c r="G4" s="81">
        <f>WAC!G143</f>
        <v>0</v>
      </c>
      <c r="H4" s="82">
        <f>WAC!C143</f>
        <v>9</v>
      </c>
      <c r="I4" s="82" t="s">
        <v>136</v>
      </c>
      <c r="J4" s="97">
        <f>WAC!D143</f>
        <v>57.23094710473083</v>
      </c>
      <c r="K4" s="97">
        <f>WAC!K143</f>
        <v>61.594806821466555</v>
      </c>
      <c r="L4" s="84">
        <f>WAC!J143</f>
        <v>0</v>
      </c>
      <c r="M4" s="89">
        <f>WAC!L143</f>
        <v>0</v>
      </c>
      <c r="N4" s="88">
        <f>WAC!N143/WAC!$K143</f>
        <v>1.4572660226587202</v>
      </c>
      <c r="O4" s="88">
        <f>WAC!O143/WAC!$K143</f>
        <v>0</v>
      </c>
      <c r="P4" s="88">
        <f>WAC!P143/WAC!$K143</f>
        <v>0</v>
      </c>
      <c r="Q4" s="88">
        <f>WAC!Q143/WAC!$K143</f>
        <v>1.4572659941152222</v>
      </c>
      <c r="R4" s="88">
        <f>WAC!S143/WAC!$K143</f>
        <v>0.350920635400489</v>
      </c>
      <c r="S4" s="83">
        <f>WAC!T143/WAC!$K143</f>
        <v>0</v>
      </c>
      <c r="T4" s="83">
        <f>WAC!U143/WAC!$K143</f>
        <v>0.04430733753571713</v>
      </c>
      <c r="U4" s="83">
        <f>WAC!V143/WAC!$K143</f>
        <v>0.39522797293620615</v>
      </c>
      <c r="V4" s="83">
        <f aca="true" t="shared" si="0" ref="V4:V51">U4-Q4</f>
        <v>-1.0620380211790161</v>
      </c>
      <c r="W4" s="84">
        <f>WAC!X143</f>
        <v>0.271211959100734</v>
      </c>
      <c r="X4" s="84">
        <f>WAC!Y143/WAC!D143</f>
        <v>0.10389040759597139</v>
      </c>
      <c r="Y4" s="89">
        <f>WAC!M143</f>
        <v>0.041361004114151</v>
      </c>
      <c r="Z4" s="84">
        <f>WAC!Y143/WAC!K143</f>
        <v>0.09652999544341129</v>
      </c>
      <c r="AA4" s="83" t="s">
        <v>137</v>
      </c>
      <c r="AB4" s="90" t="s">
        <v>138</v>
      </c>
      <c r="AC4" s="83">
        <f>WAC!Z143/WAC!$K143</f>
        <v>0</v>
      </c>
      <c r="AD4" s="83">
        <f>WAC!AA143/WAC!$K143</f>
        <v>0</v>
      </c>
      <c r="AE4" s="83">
        <f>WAC!AC143/WAC!$K143</f>
        <v>1.4572659941152222</v>
      </c>
      <c r="AF4" s="83">
        <f>WAC!AB143/WAC!$K143</f>
        <v>0.4917580096737684</v>
      </c>
      <c r="AG4" s="83">
        <f aca="true" t="shared" si="1" ref="AG4:AG51">AF4-AE4</f>
        <v>-0.9655079844414538</v>
      </c>
      <c r="AH4" s="84">
        <f aca="true" t="shared" si="2" ref="AH4:AH51">AF4/AE4</f>
        <v>0.3374524703517417</v>
      </c>
      <c r="AI4" s="100" t="s">
        <v>139</v>
      </c>
      <c r="AJ4" s="100" t="s">
        <v>140</v>
      </c>
      <c r="AK4" s="150">
        <f>VLOOKUP(A4,WAC!B$143:R$206,17,0)</f>
        <v>202.74654388230613</v>
      </c>
    </row>
    <row r="5" spans="1:37" ht="45">
      <c r="A5" s="87" t="str">
        <f>WAC!B144</f>
        <v>Energy Star Window Air Conditioner - Cooling Zone 3 16000 Btu/hr</v>
      </c>
      <c r="B5" s="80" t="str">
        <f>VLOOKUP($A5,'Lookup Table'!$A$3:$D$66,2,0)</f>
        <v>Unit Must Comply with Energy Star specifications and replace an existing unit. Manufacturer, retailer or consumer rebate, coupon or other incentive.</v>
      </c>
      <c r="C5" s="80" t="s">
        <v>1316</v>
      </c>
      <c r="D5" s="80" t="str">
        <f>VLOOKUP($A5,'Lookup Table'!$A$3:$D$66,4,0)</f>
        <v>Cooling Zone 3</v>
      </c>
      <c r="E5" s="81">
        <f>WAC!E144</f>
        <v>239.36</v>
      </c>
      <c r="F5" s="81">
        <f>WAC!F144</f>
        <v>0</v>
      </c>
      <c r="G5" s="81">
        <f>WAC!G144</f>
        <v>0</v>
      </c>
      <c r="H5" s="82">
        <f>WAC!C144</f>
        <v>9</v>
      </c>
      <c r="I5" s="82" t="s">
        <v>136</v>
      </c>
      <c r="J5" s="97">
        <f>WAC!D144</f>
        <v>152.6158589459485</v>
      </c>
      <c r="K5" s="97">
        <f>WAC!K144</f>
        <v>164.25281819057707</v>
      </c>
      <c r="L5" s="84">
        <f>WAC!J144</f>
        <v>0</v>
      </c>
      <c r="M5" s="89">
        <f>WAC!L144</f>
        <v>0</v>
      </c>
      <c r="N5" s="88">
        <f>WAC!N144/WAC!$K144</f>
        <v>1.4572660226587237</v>
      </c>
      <c r="O5" s="88">
        <f>WAC!O144/WAC!$K144</f>
        <v>0</v>
      </c>
      <c r="P5" s="88">
        <f>WAC!P144/WAC!$K144</f>
        <v>0</v>
      </c>
      <c r="Q5" s="88">
        <f>WAC!Q144/WAC!$K144</f>
        <v>1.457265994115226</v>
      </c>
      <c r="R5" s="88">
        <f>WAC!S144/WAC!$K144</f>
        <v>0.35092063540048946</v>
      </c>
      <c r="S5" s="83">
        <f>WAC!T144/WAC!$K144</f>
        <v>0</v>
      </c>
      <c r="T5" s="83">
        <f>WAC!U144/WAC!$K144</f>
        <v>0.04430734043878559</v>
      </c>
      <c r="U5" s="83">
        <f>WAC!V144/WAC!$K144</f>
        <v>0.39522797583927505</v>
      </c>
      <c r="V5" s="83">
        <f t="shared" si="0"/>
        <v>-1.0620380182759508</v>
      </c>
      <c r="W5" s="84">
        <f>WAC!X144</f>
        <v>0.27121196109286716</v>
      </c>
      <c r="X5" s="84">
        <f>WAC!Y144/WAC!D144</f>
        <v>0.10389042634253554</v>
      </c>
      <c r="Y5" s="89">
        <f>WAC!M144</f>
        <v>0.11029601097106934</v>
      </c>
      <c r="Z5" s="84">
        <f>WAC!Y144/WAC!K144</f>
        <v>0.09653001286182164</v>
      </c>
      <c r="AA5" s="83" t="s">
        <v>137</v>
      </c>
      <c r="AB5" s="90" t="s">
        <v>138</v>
      </c>
      <c r="AC5" s="83">
        <f>WAC!Z144/WAC!$K144</f>
        <v>0</v>
      </c>
      <c r="AD5" s="83">
        <f>WAC!AA144/WAC!$K144</f>
        <v>0</v>
      </c>
      <c r="AE5" s="83">
        <f>WAC!AC144/WAC!$K144</f>
        <v>1.457265994115226</v>
      </c>
      <c r="AF5" s="83">
        <f>WAC!AB144/WAC!$K144</f>
        <v>0.49175799419073846</v>
      </c>
      <c r="AG5" s="83">
        <f t="shared" si="1"/>
        <v>-0.9655079999244875</v>
      </c>
      <c r="AH5" s="84">
        <f t="shared" si="2"/>
        <v>0.33745245972702986</v>
      </c>
      <c r="AI5" s="100" t="s">
        <v>139</v>
      </c>
      <c r="AJ5" s="100" t="s">
        <v>140</v>
      </c>
      <c r="AK5" s="150">
        <f>VLOOKUP(A5,WAC!B$143:R$206,17,0)</f>
        <v>202.74654829395183</v>
      </c>
    </row>
    <row r="6" spans="1:37" ht="45">
      <c r="A6" s="87" t="str">
        <f>WAC!B145</f>
        <v>Energy Star Window Air Conditioner - Cooling Zone 3 19000 Btu/hr</v>
      </c>
      <c r="B6" s="80" t="str">
        <f>VLOOKUP($A6,'Lookup Table'!$A$3:$D$66,2,0)</f>
        <v>Unit Must Comply with Energy Star specifications and replace an existing unit. Manufacturer, retailer or consumer rebate, coupon or other incentive.</v>
      </c>
      <c r="C6" s="80" t="s">
        <v>1316</v>
      </c>
      <c r="D6" s="80" t="str">
        <f>VLOOKUP($A6,'Lookup Table'!$A$3:$D$66,4,0)</f>
        <v>Cooling Zone 3</v>
      </c>
      <c r="E6" s="81">
        <f>WAC!E145</f>
        <v>284.24</v>
      </c>
      <c r="F6" s="81">
        <f>WAC!F145</f>
        <v>0</v>
      </c>
      <c r="G6" s="81">
        <f>WAC!G145</f>
        <v>0</v>
      </c>
      <c r="H6" s="82">
        <f>WAC!C145</f>
        <v>9</v>
      </c>
      <c r="I6" s="82" t="s">
        <v>136</v>
      </c>
      <c r="J6" s="97">
        <f>WAC!D145</f>
        <v>181.23133249831403</v>
      </c>
      <c r="K6" s="97">
        <f>WAC!K145</f>
        <v>195.05022160131048</v>
      </c>
      <c r="L6" s="84">
        <f>WAC!J145</f>
        <v>0</v>
      </c>
      <c r="M6" s="89">
        <f>WAC!L145</f>
        <v>0</v>
      </c>
      <c r="N6" s="88">
        <f>WAC!N145/WAC!$K145</f>
        <v>1.4572660226587222</v>
      </c>
      <c r="O6" s="88">
        <f>WAC!O145/WAC!$K145</f>
        <v>0</v>
      </c>
      <c r="P6" s="88">
        <f>WAC!P145/WAC!$K145</f>
        <v>0</v>
      </c>
      <c r="Q6" s="88">
        <f>WAC!Q145/WAC!$K145</f>
        <v>1.4572659745577112</v>
      </c>
      <c r="R6" s="88">
        <f>WAC!S145/WAC!$K145</f>
        <v>0.3509206354004891</v>
      </c>
      <c r="S6" s="83">
        <f>WAC!T145/WAC!$K145</f>
        <v>0</v>
      </c>
      <c r="T6" s="83">
        <f>WAC!U145/WAC!$K145</f>
        <v>0.04430734059157862</v>
      </c>
      <c r="U6" s="83">
        <f>WAC!V145/WAC!$K145</f>
        <v>0.39522797599206777</v>
      </c>
      <c r="V6" s="83">
        <f t="shared" si="0"/>
        <v>-1.0620379985656434</v>
      </c>
      <c r="W6" s="84">
        <f>WAC!X145</f>
        <v>0.27121196119771634</v>
      </c>
      <c r="X6" s="84">
        <f>WAC!Y145/WAC!D145</f>
        <v>0.10389042075145496</v>
      </c>
      <c r="Y6" s="89">
        <f>WAC!M145</f>
        <v>0.13097651302814484</v>
      </c>
      <c r="Z6" s="84">
        <f>WAC!Y145/WAC!K145</f>
        <v>0.09653000766685711</v>
      </c>
      <c r="AA6" s="83" t="s">
        <v>137</v>
      </c>
      <c r="AB6" s="90" t="s">
        <v>138</v>
      </c>
      <c r="AC6" s="83">
        <f>WAC!Z145/WAC!$K145</f>
        <v>0</v>
      </c>
      <c r="AD6" s="83">
        <f>WAC!AA145/WAC!$K145</f>
        <v>0</v>
      </c>
      <c r="AE6" s="83">
        <f>WAC!AC145/WAC!$K145</f>
        <v>1.4572659745577112</v>
      </c>
      <c r="AF6" s="83">
        <f>WAC!AB145/WAC!$K145</f>
        <v>0.4917580210823184</v>
      </c>
      <c r="AG6" s="83">
        <f t="shared" si="1"/>
        <v>-0.9655079534753928</v>
      </c>
      <c r="AH6" s="84">
        <f t="shared" si="2"/>
        <v>0.3374524827093214</v>
      </c>
      <c r="AI6" s="100" t="s">
        <v>139</v>
      </c>
      <c r="AJ6" s="100" t="s">
        <v>140</v>
      </c>
      <c r="AK6" s="150">
        <f>VLOOKUP(A6,WAC!B$143:R$206,17,0)</f>
        <v>202.74655316998056</v>
      </c>
    </row>
    <row r="7" spans="1:37" ht="45">
      <c r="A7" s="87" t="str">
        <f>WAC!B146</f>
        <v>Energy Star Window Air Conditioner - Cooling Zone 3 5000 Btu/hr</v>
      </c>
      <c r="B7" s="80" t="str">
        <f>VLOOKUP($A7,'Lookup Table'!$A$3:$D$66,2,0)</f>
        <v>Unit Must Comply with Energy Star specifications and replace an existing unit. Manufacturer, retailer or consumer rebate, coupon or other incentive.</v>
      </c>
      <c r="C7" s="80" t="s">
        <v>1316</v>
      </c>
      <c r="D7" s="80" t="str">
        <f>VLOOKUP($A7,'Lookup Table'!$A$3:$D$66,4,0)</f>
        <v>Cooling Zone 3</v>
      </c>
      <c r="E7" s="81">
        <f>WAC!E146</f>
        <v>74.8</v>
      </c>
      <c r="F7" s="81">
        <f>WAC!F146</f>
        <v>0</v>
      </c>
      <c r="G7" s="81">
        <f>WAC!G146</f>
        <v>0</v>
      </c>
      <c r="H7" s="82">
        <f>WAC!C146</f>
        <v>9</v>
      </c>
      <c r="I7" s="82" t="s">
        <v>136</v>
      </c>
      <c r="J7" s="97">
        <f>WAC!D146</f>
        <v>47.69245592060895</v>
      </c>
      <c r="K7" s="97">
        <f>WAC!K146</f>
        <v>51.329005684555376</v>
      </c>
      <c r="L7" s="84">
        <f>WAC!J146</f>
        <v>0</v>
      </c>
      <c r="M7" s="89">
        <f>WAC!L146</f>
        <v>0</v>
      </c>
      <c r="N7" s="88">
        <f>WAC!N146/WAC!$K146</f>
        <v>1.4572660226587226</v>
      </c>
      <c r="O7" s="88">
        <f>WAC!O146/WAC!$K146</f>
        <v>0</v>
      </c>
      <c r="P7" s="88">
        <f>WAC!P146/WAC!$K146</f>
        <v>0</v>
      </c>
      <c r="Q7" s="88">
        <f>WAC!Q146/WAC!$K146</f>
        <v>1.4572660684337746</v>
      </c>
      <c r="R7" s="88">
        <f>WAC!S146/WAC!$K146</f>
        <v>0.3509206354004895</v>
      </c>
      <c r="S7" s="83">
        <f>WAC!T146/WAC!$K146</f>
        <v>0</v>
      </c>
      <c r="T7" s="83">
        <f>WAC!U146/WAC!$K146</f>
        <v>0.04430733985817189</v>
      </c>
      <c r="U7" s="83">
        <f>WAC!V146/WAC!$K146</f>
        <v>0.3952279752586614</v>
      </c>
      <c r="V7" s="83">
        <f t="shared" si="0"/>
        <v>-1.0620380931751132</v>
      </c>
      <c r="W7" s="84">
        <f>WAC!X146</f>
        <v>0.2712119606944407</v>
      </c>
      <c r="X7" s="84">
        <f>WAC!Y146/WAC!D146</f>
        <v>0.10389042759230636</v>
      </c>
      <c r="Y7" s="89">
        <f>WAC!M146</f>
        <v>0.03446750342845917</v>
      </c>
      <c r="Z7" s="84">
        <f>WAC!Y146/WAC!K146</f>
        <v>0.0965300140230489</v>
      </c>
      <c r="AA7" s="83" t="s">
        <v>137</v>
      </c>
      <c r="AB7" s="90" t="s">
        <v>138</v>
      </c>
      <c r="AC7" s="83">
        <f>WAC!Z146/WAC!$K146</f>
        <v>0</v>
      </c>
      <c r="AD7" s="83">
        <f>WAC!AA146/WAC!$K146</f>
        <v>0</v>
      </c>
      <c r="AE7" s="83">
        <f>WAC!AC146/WAC!$K146</f>
        <v>1.4572660684337746</v>
      </c>
      <c r="AF7" s="83">
        <f>WAC!AB146/WAC!$K146</f>
        <v>0.49175800348055676</v>
      </c>
      <c r="AG7" s="83">
        <f t="shared" si="1"/>
        <v>-0.9655080649532178</v>
      </c>
      <c r="AH7" s="84">
        <f t="shared" si="2"/>
        <v>0.33745244889224885</v>
      </c>
      <c r="AI7" s="100" t="s">
        <v>139</v>
      </c>
      <c r="AJ7" s="100" t="s">
        <v>140</v>
      </c>
      <c r="AK7" s="150">
        <f>VLOOKUP(A7,WAC!B$143:R$206,17,0)</f>
        <v>202.74655094093885</v>
      </c>
    </row>
    <row r="8" spans="1:37" ht="45">
      <c r="A8" s="87" t="str">
        <f>WAC!B147</f>
        <v>Energy Star Window Air Conditioner - Cooling Zone 3 7000 Btu/hr</v>
      </c>
      <c r="B8" s="80" t="str">
        <f>VLOOKUP($A8,'Lookup Table'!$A$3:$D$66,2,0)</f>
        <v>Unit Must Comply with Energy Star specifications and replace an existing unit. Manufacturer, retailer or consumer rebate, coupon or other incentive.</v>
      </c>
      <c r="C8" s="80" t="s">
        <v>1316</v>
      </c>
      <c r="D8" s="80" t="str">
        <f>VLOOKUP($A8,'Lookup Table'!$A$3:$D$66,4,0)</f>
        <v>Cooling Zone 3</v>
      </c>
      <c r="E8" s="81">
        <f>WAC!E147</f>
        <v>104.72</v>
      </c>
      <c r="F8" s="81">
        <f>WAC!F147</f>
        <v>0</v>
      </c>
      <c r="G8" s="81">
        <f>WAC!G147</f>
        <v>0</v>
      </c>
      <c r="H8" s="82">
        <f>WAC!C147</f>
        <v>9</v>
      </c>
      <c r="I8" s="82" t="s">
        <v>136</v>
      </c>
      <c r="J8" s="97">
        <f>WAC!D147</f>
        <v>66.76943828885248</v>
      </c>
      <c r="K8" s="97">
        <f>WAC!K147</f>
        <v>71.86060795837747</v>
      </c>
      <c r="L8" s="84">
        <f>WAC!J147</f>
        <v>0</v>
      </c>
      <c r="M8" s="89">
        <f>WAC!L147</f>
        <v>0</v>
      </c>
      <c r="N8" s="88">
        <f>WAC!N147/WAC!$K147</f>
        <v>1.4572660226587235</v>
      </c>
      <c r="O8" s="88">
        <f>WAC!O147/WAC!$K147</f>
        <v>0</v>
      </c>
      <c r="P8" s="88">
        <f>WAC!P147/WAC!$K147</f>
        <v>0</v>
      </c>
      <c r="Q8" s="88">
        <f>WAC!Q147/WAC!$K147</f>
        <v>1.4572660471999042</v>
      </c>
      <c r="R8" s="88">
        <f>WAC!S147/WAC!$K147</f>
        <v>0.35092063540048923</v>
      </c>
      <c r="S8" s="83">
        <f>WAC!T147/WAC!$K147</f>
        <v>0</v>
      </c>
      <c r="T8" s="83">
        <f>WAC!U147/WAC!$K147</f>
        <v>0.044307339194613445</v>
      </c>
      <c r="U8" s="83">
        <f>WAC!V147/WAC!$K147</f>
        <v>0.39522797459510267</v>
      </c>
      <c r="V8" s="83">
        <f t="shared" si="0"/>
        <v>-1.0620380726048015</v>
      </c>
      <c r="W8" s="84">
        <f>WAC!X147</f>
        <v>0.27121196023909555</v>
      </c>
      <c r="X8" s="84">
        <f>WAC!Y147/WAC!D147</f>
        <v>0.10389041473751977</v>
      </c>
      <c r="Y8" s="89">
        <f>WAC!M147</f>
        <v>0.048254504799842834</v>
      </c>
      <c r="Z8" s="84">
        <f>WAC!Y147/WAC!K147</f>
        <v>0.09653000207899633</v>
      </c>
      <c r="AA8" s="83" t="s">
        <v>137</v>
      </c>
      <c r="AB8" s="90" t="s">
        <v>138</v>
      </c>
      <c r="AC8" s="83">
        <f>WAC!Z147/WAC!$K147</f>
        <v>0</v>
      </c>
      <c r="AD8" s="83">
        <f>WAC!AA147/WAC!$K147</f>
        <v>0</v>
      </c>
      <c r="AE8" s="83">
        <f>WAC!AC147/WAC!$K147</f>
        <v>1.4572660471999042</v>
      </c>
      <c r="AF8" s="83">
        <f>WAC!AB147/WAC!$K147</f>
        <v>0.49175798755515365</v>
      </c>
      <c r="AG8" s="83">
        <f t="shared" si="1"/>
        <v>-0.9655080596447505</v>
      </c>
      <c r="AH8" s="84">
        <f t="shared" si="2"/>
        <v>0.33745244288100507</v>
      </c>
      <c r="AI8" s="100" t="s">
        <v>139</v>
      </c>
      <c r="AJ8" s="100" t="s">
        <v>140</v>
      </c>
      <c r="AK8" s="150">
        <f>VLOOKUP(A8,WAC!B$143:R$206,17,0)</f>
        <v>202.7465539660671</v>
      </c>
    </row>
    <row r="9" spans="1:37" ht="45">
      <c r="A9" s="87" t="str">
        <f>WAC!B148</f>
        <v>Energy Star Window Air Conditioner - Cooling Zone 3 14000 Btu/hr</v>
      </c>
      <c r="B9" s="80" t="str">
        <f>VLOOKUP($A9,'Lookup Table'!$A$3:$D$66,2,0)</f>
        <v>Unit Must Comply with Energy Star specifications and replace an existing unit. Manufacturer, retailer or consumer rebate, coupon or other incentive.</v>
      </c>
      <c r="C9" s="80" t="s">
        <v>1316</v>
      </c>
      <c r="D9" s="80" t="str">
        <f>VLOOKUP($A9,'Lookup Table'!$A$3:$D$66,4,0)</f>
        <v>Cooling Zone 3</v>
      </c>
      <c r="E9" s="81">
        <f>WAC!E148</f>
        <v>209.44</v>
      </c>
      <c r="F9" s="81">
        <f>WAC!F148</f>
        <v>0</v>
      </c>
      <c r="G9" s="81">
        <f>WAC!G148</f>
        <v>0</v>
      </c>
      <c r="H9" s="82">
        <f>WAC!C148</f>
        <v>9</v>
      </c>
      <c r="I9" s="82" t="s">
        <v>136</v>
      </c>
      <c r="J9" s="97">
        <f>WAC!D148</f>
        <v>133.53887657770497</v>
      </c>
      <c r="K9" s="97">
        <f>WAC!K148</f>
        <v>143.72121591675494</v>
      </c>
      <c r="L9" s="84">
        <f>WAC!J148</f>
        <v>0</v>
      </c>
      <c r="M9" s="89">
        <f>WAC!L148</f>
        <v>0</v>
      </c>
      <c r="N9" s="88">
        <f>WAC!N148/WAC!$K148</f>
        <v>1.4572660226587235</v>
      </c>
      <c r="O9" s="88">
        <f>WAC!O148/WAC!$K148</f>
        <v>0</v>
      </c>
      <c r="P9" s="88">
        <f>WAC!P148/WAC!$K148</f>
        <v>0</v>
      </c>
      <c r="Q9" s="88">
        <f>WAC!Q148/WAC!$K148</f>
        <v>1.4572660471999042</v>
      </c>
      <c r="R9" s="88">
        <f>WAC!S148/WAC!$K148</f>
        <v>0.35092063540048923</v>
      </c>
      <c r="S9" s="83">
        <f>WAC!T148/WAC!$K148</f>
        <v>0</v>
      </c>
      <c r="T9" s="83">
        <f>WAC!U148/WAC!$K148</f>
        <v>0.044307339194613445</v>
      </c>
      <c r="U9" s="83">
        <f>WAC!V148/WAC!$K148</f>
        <v>0.39522797459510267</v>
      </c>
      <c r="V9" s="83">
        <f t="shared" si="0"/>
        <v>-1.0620380726048015</v>
      </c>
      <c r="W9" s="84">
        <f>WAC!X148</f>
        <v>0.27121196023909555</v>
      </c>
      <c r="X9" s="84">
        <f>WAC!Y148/WAC!D148</f>
        <v>0.10389041473751977</v>
      </c>
      <c r="Y9" s="89">
        <f>WAC!M148</f>
        <v>0.09650900959968567</v>
      </c>
      <c r="Z9" s="84">
        <f>WAC!Y148/WAC!K148</f>
        <v>0.09653000207899633</v>
      </c>
      <c r="AA9" s="83" t="s">
        <v>137</v>
      </c>
      <c r="AB9" s="90" t="s">
        <v>138</v>
      </c>
      <c r="AC9" s="83">
        <f>WAC!Z148/WAC!$K148</f>
        <v>0</v>
      </c>
      <c r="AD9" s="83">
        <f>WAC!AA148/WAC!$K148</f>
        <v>0</v>
      </c>
      <c r="AE9" s="83">
        <f>WAC!AC148/WAC!$K148</f>
        <v>1.4572660471999042</v>
      </c>
      <c r="AF9" s="83">
        <f>WAC!AB148/WAC!$K148</f>
        <v>0.49175798755515365</v>
      </c>
      <c r="AG9" s="83">
        <f t="shared" si="1"/>
        <v>-0.9655080596447505</v>
      </c>
      <c r="AH9" s="84">
        <f t="shared" si="2"/>
        <v>0.33745244288100507</v>
      </c>
      <c r="AI9" s="100" t="s">
        <v>139</v>
      </c>
      <c r="AJ9" s="100" t="s">
        <v>140</v>
      </c>
      <c r="AK9" s="150">
        <f>VLOOKUP(A9,WAC!B$143:R$206,17,0)</f>
        <v>202.7465539660671</v>
      </c>
    </row>
    <row r="10" spans="1:37" ht="45">
      <c r="A10" s="87" t="str">
        <f>WAC!B149</f>
        <v>Energy Star Window Air Conditioner - Cooling Zone 3 17000 Btu/hr</v>
      </c>
      <c r="B10" s="80" t="str">
        <f>VLOOKUP($A10,'Lookup Table'!$A$3:$D$66,2,0)</f>
        <v>Unit Must Comply with Energy Star specifications and replace an existing unit. Manufacturer, retailer or consumer rebate, coupon or other incentive.</v>
      </c>
      <c r="C10" s="80" t="s">
        <v>1316</v>
      </c>
      <c r="D10" s="80" t="str">
        <f>VLOOKUP($A10,'Lookup Table'!$A$3:$D$66,4,0)</f>
        <v>Cooling Zone 3</v>
      </c>
      <c r="E10" s="81">
        <f>WAC!E149</f>
        <v>254.32</v>
      </c>
      <c r="F10" s="81">
        <f>WAC!F149</f>
        <v>0</v>
      </c>
      <c r="G10" s="81">
        <f>WAC!G149</f>
        <v>0</v>
      </c>
      <c r="H10" s="82">
        <f>WAC!C149</f>
        <v>9</v>
      </c>
      <c r="I10" s="82" t="s">
        <v>136</v>
      </c>
      <c r="J10" s="97">
        <f>WAC!D149</f>
        <v>162.1543501300705</v>
      </c>
      <c r="K10" s="97">
        <f>WAC!K149</f>
        <v>174.51861932748835</v>
      </c>
      <c r="L10" s="84">
        <f>WAC!J149</f>
        <v>0</v>
      </c>
      <c r="M10" s="89">
        <f>WAC!L149</f>
        <v>0</v>
      </c>
      <c r="N10" s="88">
        <f>WAC!N149/WAC!$K149</f>
        <v>1.457266022658722</v>
      </c>
      <c r="O10" s="88">
        <f>WAC!O149/WAC!$K149</f>
        <v>0</v>
      </c>
      <c r="P10" s="88">
        <f>WAC!P149/WAC!$K149</f>
        <v>0</v>
      </c>
      <c r="Q10" s="88">
        <f>WAC!Q149/WAC!$K149</f>
        <v>1.457266015973621</v>
      </c>
      <c r="R10" s="88">
        <f>WAC!S149/WAC!$K149</f>
        <v>0.3509206354004893</v>
      </c>
      <c r="S10" s="83">
        <f>WAC!T149/WAC!$K149</f>
        <v>0</v>
      </c>
      <c r="T10" s="83">
        <f>WAC!U149/WAC!$K149</f>
        <v>0.04430733958494191</v>
      </c>
      <c r="U10" s="83">
        <f>WAC!V149/WAC!$K149</f>
        <v>0.3952279749854312</v>
      </c>
      <c r="V10" s="83">
        <f t="shared" si="0"/>
        <v>-1.0620380409881898</v>
      </c>
      <c r="W10" s="84">
        <f>WAC!X149</f>
        <v>0.2712119605069458</v>
      </c>
      <c r="X10" s="84">
        <f>WAC!Y149/WAC!D149</f>
        <v>0.10389041641788394</v>
      </c>
      <c r="Y10" s="89">
        <f>WAC!M149</f>
        <v>0.11718951165676117</v>
      </c>
      <c r="Z10" s="84">
        <f>WAC!Y149/WAC!K149</f>
        <v>0.09653000364031028</v>
      </c>
      <c r="AA10" s="83" t="s">
        <v>137</v>
      </c>
      <c r="AB10" s="90" t="s">
        <v>138</v>
      </c>
      <c r="AC10" s="83">
        <f>WAC!Z149/WAC!$K149</f>
        <v>0</v>
      </c>
      <c r="AD10" s="83">
        <f>WAC!AA149/WAC!$K149</f>
        <v>0</v>
      </c>
      <c r="AE10" s="83">
        <f>WAC!AC149/WAC!$K149</f>
        <v>1.457266015973621</v>
      </c>
      <c r="AF10" s="83">
        <f>WAC!AB149/WAC!$K149</f>
        <v>0.4917579750646405</v>
      </c>
      <c r="AG10" s="83">
        <f t="shared" si="1"/>
        <v>-0.9655080409089806</v>
      </c>
      <c r="AH10" s="84">
        <f t="shared" si="2"/>
        <v>0.3374524415407366</v>
      </c>
      <c r="AI10" s="100" t="s">
        <v>139</v>
      </c>
      <c r="AJ10" s="100" t="s">
        <v>140</v>
      </c>
      <c r="AK10" s="150">
        <f>VLOOKUP(A10,WAC!B$143:R$206,17,0)</f>
        <v>202.74654595837472</v>
      </c>
    </row>
    <row r="11" spans="1:37" ht="45">
      <c r="A11" s="87" t="str">
        <f>WAC!B150</f>
        <v>Energy Star Window Air Conditioner - Cooling Zone 3 18000 Btu/hr</v>
      </c>
      <c r="B11" s="80" t="str">
        <f>VLOOKUP($A11,'Lookup Table'!$A$3:$D$66,2,0)</f>
        <v>Unit Must Comply with Energy Star specifications and replace an existing unit. Manufacturer, retailer or consumer rebate, coupon or other incentive.</v>
      </c>
      <c r="C11" s="80" t="s">
        <v>1316</v>
      </c>
      <c r="D11" s="80" t="str">
        <f>VLOOKUP($A11,'Lookup Table'!$A$3:$D$66,4,0)</f>
        <v>Cooling Zone 3</v>
      </c>
      <c r="E11" s="81">
        <f>WAC!E150</f>
        <v>269.28</v>
      </c>
      <c r="F11" s="81">
        <f>WAC!F150</f>
        <v>0</v>
      </c>
      <c r="G11" s="81">
        <f>WAC!G150</f>
        <v>0</v>
      </c>
      <c r="H11" s="82">
        <f>WAC!C150</f>
        <v>9</v>
      </c>
      <c r="I11" s="82" t="s">
        <v>136</v>
      </c>
      <c r="J11" s="97">
        <f>WAC!D150</f>
        <v>171.69284131419204</v>
      </c>
      <c r="K11" s="97">
        <f>WAC!K150</f>
        <v>184.78442046439918</v>
      </c>
      <c r="L11" s="84">
        <f>WAC!J150</f>
        <v>0</v>
      </c>
      <c r="M11" s="89">
        <f>WAC!L150</f>
        <v>0</v>
      </c>
      <c r="N11" s="88">
        <f>WAC!N150/WAC!$K150</f>
        <v>1.4572660226587237</v>
      </c>
      <c r="O11" s="88">
        <f>WAC!O150/WAC!$K150</f>
        <v>0</v>
      </c>
      <c r="P11" s="88">
        <f>WAC!P150/WAC!$K150</f>
        <v>0</v>
      </c>
      <c r="Q11" s="88">
        <f>WAC!Q150/WAC!$K150</f>
        <v>1.4572660354033093</v>
      </c>
      <c r="R11" s="88">
        <f>WAC!S150/WAC!$K150</f>
        <v>0.3509206354004893</v>
      </c>
      <c r="S11" s="83">
        <f>WAC!T150/WAC!$K150</f>
        <v>0</v>
      </c>
      <c r="T11" s="83">
        <f>WAC!U150/WAC!$K150</f>
        <v>0.04430733624546465</v>
      </c>
      <c r="U11" s="83">
        <f>WAC!V150/WAC!$K150</f>
        <v>0.39522797164595397</v>
      </c>
      <c r="V11" s="83">
        <f t="shared" si="0"/>
        <v>-1.0620380637573554</v>
      </c>
      <c r="W11" s="84">
        <f>WAC!X150</f>
        <v>0.271211958215341</v>
      </c>
      <c r="X11" s="84">
        <f>WAC!Y150/WAC!D150</f>
        <v>0.103890424259584</v>
      </c>
      <c r="Y11" s="89">
        <f>WAC!M150</f>
        <v>0.124083012342453</v>
      </c>
      <c r="Z11" s="84">
        <f>WAC!Y150/WAC!K150</f>
        <v>0.09653001092644276</v>
      </c>
      <c r="AA11" s="83" t="s">
        <v>137</v>
      </c>
      <c r="AB11" s="90" t="s">
        <v>138</v>
      </c>
      <c r="AC11" s="83">
        <f>WAC!Z150/WAC!$K150</f>
        <v>0</v>
      </c>
      <c r="AD11" s="83">
        <f>WAC!AA150/WAC!$K150</f>
        <v>0</v>
      </c>
      <c r="AE11" s="83">
        <f>WAC!AC150/WAC!$K150</f>
        <v>1.4572660354033093</v>
      </c>
      <c r="AF11" s="83">
        <f>WAC!AB150/WAC!$K150</f>
        <v>0.4917579993517489</v>
      </c>
      <c r="AG11" s="83">
        <f t="shared" si="1"/>
        <v>-0.9655080360515604</v>
      </c>
      <c r="AH11" s="84">
        <f t="shared" si="2"/>
        <v>0.337452453707707</v>
      </c>
      <c r="AI11" s="100" t="s">
        <v>139</v>
      </c>
      <c r="AJ11" s="100" t="s">
        <v>140</v>
      </c>
      <c r="AK11" s="150">
        <f>VLOOKUP(A11,WAC!B$143:R$206,17,0)</f>
        <v>202.7465556466939</v>
      </c>
    </row>
    <row r="12" spans="1:37" ht="45">
      <c r="A12" s="87" t="str">
        <f>WAC!B151</f>
        <v>Energy Star Window Air Conditioner - Cooling Zone 3 20000 Btu/hr</v>
      </c>
      <c r="B12" s="80" t="str">
        <f>VLOOKUP($A12,'Lookup Table'!$A$3:$D$66,2,0)</f>
        <v>Unit Must Comply with Energy Star specifications and replace an existing unit. Manufacturer, retailer or consumer rebate, coupon or other incentive.</v>
      </c>
      <c r="C12" s="80" t="s">
        <v>1316</v>
      </c>
      <c r="D12" s="80" t="str">
        <f>VLOOKUP($A12,'Lookup Table'!$A$3:$D$66,4,0)</f>
        <v>Cooling Zone 3</v>
      </c>
      <c r="E12" s="81">
        <f>WAC!E151</f>
        <v>299.2</v>
      </c>
      <c r="F12" s="81">
        <f>WAC!F151</f>
        <v>0</v>
      </c>
      <c r="G12" s="81">
        <f>WAC!G151</f>
        <v>0</v>
      </c>
      <c r="H12" s="82">
        <f>WAC!C151</f>
        <v>9</v>
      </c>
      <c r="I12" s="82" t="s">
        <v>136</v>
      </c>
      <c r="J12" s="97">
        <f>WAC!D151</f>
        <v>190.7698236824358</v>
      </c>
      <c r="K12" s="97">
        <f>WAC!K151</f>
        <v>205.3160227382215</v>
      </c>
      <c r="L12" s="84">
        <f>WAC!J151</f>
        <v>0</v>
      </c>
      <c r="M12" s="89">
        <f>WAC!L151</f>
        <v>0</v>
      </c>
      <c r="N12" s="88">
        <f>WAC!N151/WAC!$K151</f>
        <v>1.4572660226587226</v>
      </c>
      <c r="O12" s="88">
        <f>WAC!O151/WAC!$K151</f>
        <v>0</v>
      </c>
      <c r="P12" s="88">
        <f>WAC!P151/WAC!$K151</f>
        <v>0</v>
      </c>
      <c r="Q12" s="88">
        <f>WAC!Q151/WAC!$K151</f>
        <v>1.4572660684337746</v>
      </c>
      <c r="R12" s="88">
        <f>WAC!S151/WAC!$K151</f>
        <v>0.3509206354004895</v>
      </c>
      <c r="S12" s="83">
        <f>WAC!T151/WAC!$K151</f>
        <v>0</v>
      </c>
      <c r="T12" s="83">
        <f>WAC!U151/WAC!$K151</f>
        <v>0.04430733985817189</v>
      </c>
      <c r="U12" s="83">
        <f>WAC!V151/WAC!$K151</f>
        <v>0.3952279752586614</v>
      </c>
      <c r="V12" s="83">
        <f t="shared" si="0"/>
        <v>-1.0620380931751132</v>
      </c>
      <c r="W12" s="84">
        <f>WAC!X151</f>
        <v>0.2712119606944407</v>
      </c>
      <c r="X12" s="84">
        <f>WAC!Y151/WAC!D151</f>
        <v>0.10389042759230636</v>
      </c>
      <c r="Y12" s="89">
        <f>WAC!M151</f>
        <v>0.13787001371383667</v>
      </c>
      <c r="Z12" s="84">
        <f>WAC!Y151/WAC!K151</f>
        <v>0.0965300140230489</v>
      </c>
      <c r="AA12" s="83" t="s">
        <v>137</v>
      </c>
      <c r="AB12" s="90" t="s">
        <v>138</v>
      </c>
      <c r="AC12" s="83">
        <f>WAC!Z151/WAC!$K151</f>
        <v>0</v>
      </c>
      <c r="AD12" s="83">
        <f>WAC!AA151/WAC!$K151</f>
        <v>0</v>
      </c>
      <c r="AE12" s="83">
        <f>WAC!AC151/WAC!$K151</f>
        <v>1.4572660684337746</v>
      </c>
      <c r="AF12" s="83">
        <f>WAC!AB151/WAC!$K151</f>
        <v>0.49175800348055676</v>
      </c>
      <c r="AG12" s="83">
        <f t="shared" si="1"/>
        <v>-0.9655080649532178</v>
      </c>
      <c r="AH12" s="84">
        <f t="shared" si="2"/>
        <v>0.33745244889224885</v>
      </c>
      <c r="AI12" s="100" t="s">
        <v>139</v>
      </c>
      <c r="AJ12" s="100" t="s">
        <v>140</v>
      </c>
      <c r="AK12" s="150">
        <f>VLOOKUP(A12,WAC!B$143:R$206,17,0)</f>
        <v>202.74655094093885</v>
      </c>
    </row>
    <row r="13" spans="1:37" ht="45">
      <c r="A13" s="87" t="str">
        <f>WAC!B152</f>
        <v>Energy Star Window Air Conditioner - Cooling Zone 3 15000 Btu/hr</v>
      </c>
      <c r="B13" s="80" t="str">
        <f>VLOOKUP($A13,'Lookup Table'!$A$3:$D$66,2,0)</f>
        <v>Unit Must Comply with Energy Star specifications and replace an existing unit. Manufacturer, retailer or consumer rebate, coupon or other incentive.</v>
      </c>
      <c r="C13" s="80" t="s">
        <v>1316</v>
      </c>
      <c r="D13" s="80" t="str">
        <f>VLOOKUP($A13,'Lookup Table'!$A$3:$D$66,4,0)</f>
        <v>Cooling Zone 3</v>
      </c>
      <c r="E13" s="81">
        <f>WAC!E152</f>
        <v>224.4</v>
      </c>
      <c r="F13" s="81">
        <f>WAC!F152</f>
        <v>0</v>
      </c>
      <c r="G13" s="81">
        <f>WAC!G152</f>
        <v>0</v>
      </c>
      <c r="H13" s="82">
        <f>WAC!C152</f>
        <v>9</v>
      </c>
      <c r="I13" s="82" t="s">
        <v>136</v>
      </c>
      <c r="J13" s="97">
        <f>WAC!D152</f>
        <v>143.07736776182674</v>
      </c>
      <c r="K13" s="97">
        <f>WAC!K152</f>
        <v>153.98701705366602</v>
      </c>
      <c r="L13" s="84">
        <f>WAC!J152</f>
        <v>0</v>
      </c>
      <c r="M13" s="89">
        <f>WAC!L152</f>
        <v>0</v>
      </c>
      <c r="N13" s="88">
        <f>WAC!N152/WAC!$K152</f>
        <v>1.4572660226587235</v>
      </c>
      <c r="O13" s="88">
        <f>WAC!O152/WAC!$K152</f>
        <v>0</v>
      </c>
      <c r="P13" s="88">
        <f>WAC!P152/WAC!$K152</f>
        <v>0</v>
      </c>
      <c r="Q13" s="88">
        <f>WAC!Q152/WAC!$K152</f>
        <v>1.4572660684337755</v>
      </c>
      <c r="R13" s="88">
        <f>WAC!S152/WAC!$K152</f>
        <v>0.3509206354004896</v>
      </c>
      <c r="S13" s="83">
        <f>WAC!T152/WAC!$K152</f>
        <v>0</v>
      </c>
      <c r="T13" s="83">
        <f>WAC!U152/WAC!$K152</f>
        <v>0.0443073383098688</v>
      </c>
      <c r="U13" s="83">
        <f>WAC!V152/WAC!$K152</f>
        <v>0.3952279737103584</v>
      </c>
      <c r="V13" s="83">
        <f t="shared" si="0"/>
        <v>-1.0620380947234171</v>
      </c>
      <c r="W13" s="84">
        <f>WAC!X152</f>
        <v>0.2712119596319694</v>
      </c>
      <c r="X13" s="84">
        <f>WAC!Y152/WAC!D152</f>
        <v>0.10389042425958397</v>
      </c>
      <c r="Y13" s="89">
        <f>WAC!M152</f>
        <v>0.1034025102853775</v>
      </c>
      <c r="Z13" s="84">
        <f>WAC!Y152/WAC!K152</f>
        <v>0.09653001092644273</v>
      </c>
      <c r="AA13" s="83" t="s">
        <v>137</v>
      </c>
      <c r="AB13" s="90" t="s">
        <v>138</v>
      </c>
      <c r="AC13" s="83">
        <f>WAC!Z152/WAC!$K152</f>
        <v>0</v>
      </c>
      <c r="AD13" s="83">
        <f>WAC!AA152/WAC!$K152</f>
        <v>0</v>
      </c>
      <c r="AE13" s="83">
        <f>WAC!AC152/WAC!$K152</f>
        <v>1.4572660684337755</v>
      </c>
      <c r="AF13" s="83">
        <f>WAC!AB152/WAC!$K152</f>
        <v>0.4917579663212822</v>
      </c>
      <c r="AG13" s="83">
        <f t="shared" si="1"/>
        <v>-0.9655081021124933</v>
      </c>
      <c r="AH13" s="84">
        <f t="shared" si="2"/>
        <v>0.3374524233929419</v>
      </c>
      <c r="AI13" s="100" t="s">
        <v>139</v>
      </c>
      <c r="AJ13" s="100" t="s">
        <v>140</v>
      </c>
      <c r="AK13" s="150">
        <f>VLOOKUP(A13,WAC!B$143:R$206,17,0)</f>
        <v>202.74656505820363</v>
      </c>
    </row>
    <row r="14" spans="1:37" ht="45">
      <c r="A14" s="87" t="str">
        <f>WAC!B153</f>
        <v>Energy Star Window Air Conditioner - Cooling Zone 3 9000 Btu/hr</v>
      </c>
      <c r="B14" s="80" t="str">
        <f>VLOOKUP($A14,'Lookup Table'!$A$3:$D$66,2,0)</f>
        <v>Unit Must Comply with Energy Star specifications and replace an existing unit. Manufacturer, retailer or consumer rebate, coupon or other incentive.</v>
      </c>
      <c r="C14" s="80" t="s">
        <v>1316</v>
      </c>
      <c r="D14" s="80" t="str">
        <f>VLOOKUP($A14,'Lookup Table'!$A$3:$D$66,4,0)</f>
        <v>Cooling Zone 3</v>
      </c>
      <c r="E14" s="81">
        <f>WAC!E153</f>
        <v>147.06</v>
      </c>
      <c r="F14" s="81">
        <f>WAC!F153</f>
        <v>0</v>
      </c>
      <c r="G14" s="81">
        <f>WAC!G153</f>
        <v>0</v>
      </c>
      <c r="H14" s="82">
        <f>WAC!C153</f>
        <v>9</v>
      </c>
      <c r="I14" s="82" t="s">
        <v>136</v>
      </c>
      <c r="J14" s="97">
        <f>WAC!D153</f>
        <v>84.18367346938771</v>
      </c>
      <c r="K14" s="97">
        <f>WAC!K153</f>
        <v>90.60267857142851</v>
      </c>
      <c r="L14" s="84">
        <f>WAC!J153</f>
        <v>0</v>
      </c>
      <c r="M14" s="89">
        <f>WAC!L153</f>
        <v>0</v>
      </c>
      <c r="N14" s="88">
        <f>WAC!N153/WAC!$K153</f>
        <v>1.6231311667456974</v>
      </c>
      <c r="O14" s="88">
        <f>WAC!O153/WAC!$K153</f>
        <v>0</v>
      </c>
      <c r="P14" s="88">
        <f>WAC!P153/WAC!$K153</f>
        <v>0</v>
      </c>
      <c r="Q14" s="88">
        <f>WAC!Q153/WAC!$K153</f>
        <v>1.6231311302814744</v>
      </c>
      <c r="R14" s="88">
        <f>WAC!S153/WAC!$K153</f>
        <v>0.35092063540048923</v>
      </c>
      <c r="S14" s="83">
        <f>WAC!T153/WAC!$K153</f>
        <v>0</v>
      </c>
      <c r="T14" s="83">
        <f>WAC!U153/WAC!$K153</f>
        <v>0.044307335634835424</v>
      </c>
      <c r="U14" s="83">
        <f>WAC!V153/WAC!$K153</f>
        <v>0.39522797103532464</v>
      </c>
      <c r="V14" s="83">
        <f t="shared" si="0"/>
        <v>-1.2279031592461498</v>
      </c>
      <c r="W14" s="84">
        <f>WAC!X153</f>
        <v>0.2434972472543537</v>
      </c>
      <c r="X14" s="84">
        <f>WAC!Y153/WAC!D153</f>
        <v>0.10389040952740299</v>
      </c>
      <c r="Y14" s="89">
        <f>WAC!M153</f>
        <v>0.060839831829071045</v>
      </c>
      <c r="Z14" s="84">
        <f>WAC!Y153/WAC!K153</f>
        <v>0.09652999723800511</v>
      </c>
      <c r="AA14" s="83" t="s">
        <v>137</v>
      </c>
      <c r="AB14" s="90" t="s">
        <v>138</v>
      </c>
      <c r="AC14" s="83">
        <f>WAC!Z153/WAC!$K153</f>
        <v>0</v>
      </c>
      <c r="AD14" s="83">
        <f>WAC!AA153/WAC!$K153</f>
        <v>0</v>
      </c>
      <c r="AE14" s="83">
        <f>WAC!AC153/WAC!$K153</f>
        <v>1.6231311302814744</v>
      </c>
      <c r="AF14" s="83">
        <f>WAC!AB153/WAC!$K153</f>
        <v>0.49175800136463754</v>
      </c>
      <c r="AG14" s="83">
        <f t="shared" si="1"/>
        <v>-1.1313731289168367</v>
      </c>
      <c r="AH14" s="84">
        <f t="shared" si="2"/>
        <v>0.3029687449093282</v>
      </c>
      <c r="AI14" s="100" t="s">
        <v>139</v>
      </c>
      <c r="AJ14" s="100" t="s">
        <v>140</v>
      </c>
      <c r="AK14" s="150">
        <f>VLOOKUP(A14,WAC!B$143:R$206,17,0)</f>
        <v>225.8230425007388</v>
      </c>
    </row>
    <row r="15" spans="1:37" ht="45">
      <c r="A15" s="87" t="str">
        <f>WAC!B154</f>
        <v>Energy Star Window Air Conditioner - Cooling Zone 3 11000 Btu/hr</v>
      </c>
      <c r="B15" s="80" t="str">
        <f>VLOOKUP($A15,'Lookup Table'!$A$3:$D$66,2,0)</f>
        <v>Unit Must Comply with Energy Star specifications and replace an existing unit. Manufacturer, retailer or consumer rebate, coupon or other incentive.</v>
      </c>
      <c r="C15" s="80" t="s">
        <v>1316</v>
      </c>
      <c r="D15" s="80" t="str">
        <f>VLOOKUP($A15,'Lookup Table'!$A$3:$D$66,4,0)</f>
        <v>Cooling Zone 3</v>
      </c>
      <c r="E15" s="81">
        <f>WAC!E154</f>
        <v>179.74</v>
      </c>
      <c r="F15" s="81">
        <f>WAC!F154</f>
        <v>0</v>
      </c>
      <c r="G15" s="81">
        <f>WAC!G154</f>
        <v>0</v>
      </c>
      <c r="H15" s="82">
        <f>WAC!C154</f>
        <v>9</v>
      </c>
      <c r="I15" s="82" t="s">
        <v>136</v>
      </c>
      <c r="J15" s="97">
        <f>WAC!D154</f>
        <v>102.89115646258506</v>
      </c>
      <c r="K15" s="97">
        <f>WAC!K154</f>
        <v>110.73660714285717</v>
      </c>
      <c r="L15" s="84">
        <f>WAC!J154</f>
        <v>0</v>
      </c>
      <c r="M15" s="89">
        <f>WAC!L154</f>
        <v>0</v>
      </c>
      <c r="N15" s="88">
        <f>WAC!N154/WAC!$K154</f>
        <v>1.6231311667456962</v>
      </c>
      <c r="O15" s="88">
        <f>WAC!O154/WAC!$K154</f>
        <v>0</v>
      </c>
      <c r="P15" s="88">
        <f>WAC!P154/WAC!$K154</f>
        <v>0</v>
      </c>
      <c r="Q15" s="88">
        <f>WAC!Q154/WAC!$K154</f>
        <v>1.6231311455918662</v>
      </c>
      <c r="R15" s="88">
        <f>WAC!S154/WAC!$K154</f>
        <v>0.35092063540048946</v>
      </c>
      <c r="S15" s="83">
        <f>WAC!T154/WAC!$K154</f>
        <v>0</v>
      </c>
      <c r="T15" s="83">
        <f>WAC!U154/WAC!$K154</f>
        <v>0.04430734041933329</v>
      </c>
      <c r="U15" s="83">
        <f>WAC!V154/WAC!$K154</f>
        <v>0.3952279758198228</v>
      </c>
      <c r="V15" s="83">
        <f t="shared" si="0"/>
        <v>-1.2279031697720435</v>
      </c>
      <c r="W15" s="84">
        <f>WAC!X154</f>
        <v>0.24349725020205037</v>
      </c>
      <c r="X15" s="84">
        <f>WAC!Y154/WAC!D154</f>
        <v>0.10389041982603464</v>
      </c>
      <c r="Y15" s="89">
        <f>WAC!M154</f>
        <v>0.07435979694128036</v>
      </c>
      <c r="Z15" s="84">
        <f>WAC!Y154/WAC!K154</f>
        <v>0.09653000680700083</v>
      </c>
      <c r="AA15" s="83" t="s">
        <v>137</v>
      </c>
      <c r="AB15" s="90" t="s">
        <v>138</v>
      </c>
      <c r="AC15" s="83">
        <f>WAC!Z154/WAC!$K154</f>
        <v>0</v>
      </c>
      <c r="AD15" s="83">
        <f>WAC!AA154/WAC!$K154</f>
        <v>0</v>
      </c>
      <c r="AE15" s="83">
        <f>WAC!AC154/WAC!$K154</f>
        <v>1.6231311455918662</v>
      </c>
      <c r="AF15" s="83">
        <f>WAC!AB154/WAC!$K154</f>
        <v>0.4917579975370388</v>
      </c>
      <c r="AG15" s="83">
        <f t="shared" si="1"/>
        <v>-1.1313731480548275</v>
      </c>
      <c r="AH15" s="84">
        <f t="shared" si="2"/>
        <v>0.3029687396933794</v>
      </c>
      <c r="AI15" s="100" t="s">
        <v>139</v>
      </c>
      <c r="AJ15" s="100" t="s">
        <v>140</v>
      </c>
      <c r="AK15" s="150">
        <f>VLOOKUP(A15,WAC!B$143:R$206,17,0)</f>
        <v>225.82303377582903</v>
      </c>
    </row>
    <row r="16" spans="1:37" ht="45">
      <c r="A16" s="87" t="str">
        <f>WAC!B155</f>
        <v>Energy Star Window Air Conditioner - Cooling Zone 3 13000 Btu/hr</v>
      </c>
      <c r="B16" s="80" t="str">
        <f>VLOOKUP($A16,'Lookup Table'!$A$3:$D$66,2,0)</f>
        <v>Unit Must Comply with Energy Star specifications and replace an existing unit. Manufacturer, retailer or consumer rebate, coupon or other incentive.</v>
      </c>
      <c r="C16" s="80" t="s">
        <v>1316</v>
      </c>
      <c r="D16" s="80" t="str">
        <f>VLOOKUP($A16,'Lookup Table'!$A$3:$D$66,4,0)</f>
        <v>Cooling Zone 3</v>
      </c>
      <c r="E16" s="81">
        <f>WAC!E155</f>
        <v>212.42</v>
      </c>
      <c r="F16" s="81">
        <f>WAC!F155</f>
        <v>0</v>
      </c>
      <c r="G16" s="81">
        <f>WAC!G155</f>
        <v>0</v>
      </c>
      <c r="H16" s="82">
        <f>WAC!C155</f>
        <v>9</v>
      </c>
      <c r="I16" s="82" t="s">
        <v>136</v>
      </c>
      <c r="J16" s="97">
        <f>WAC!D155</f>
        <v>121.5986394557824</v>
      </c>
      <c r="K16" s="97">
        <f>WAC!K155</f>
        <v>130.8705357142858</v>
      </c>
      <c r="L16" s="84">
        <f>WAC!J155</f>
        <v>0</v>
      </c>
      <c r="M16" s="89">
        <f>WAC!L155</f>
        <v>0</v>
      </c>
      <c r="N16" s="88">
        <f>WAC!N155/WAC!$K155</f>
        <v>1.6231311667456951</v>
      </c>
      <c r="O16" s="88">
        <f>WAC!O155/WAC!$K155</f>
        <v>0</v>
      </c>
      <c r="P16" s="88">
        <f>WAC!P155/WAC!$K155</f>
        <v>0</v>
      </c>
      <c r="Q16" s="88">
        <f>WAC!Q155/WAC!$K155</f>
        <v>1.6231311561913684</v>
      </c>
      <c r="R16" s="88">
        <f>WAC!S155/WAC!$K155</f>
        <v>0.350920635400489</v>
      </c>
      <c r="S16" s="83">
        <f>WAC!T155/WAC!$K155</f>
        <v>0</v>
      </c>
      <c r="T16" s="83">
        <f>WAC!U155/WAC!$K155</f>
        <v>0.0443073400880988</v>
      </c>
      <c r="U16" s="83">
        <f>WAC!V155/WAC!$K155</f>
        <v>0.3952279754885878</v>
      </c>
      <c r="V16" s="83">
        <f t="shared" si="0"/>
        <v>-1.2279031807027807</v>
      </c>
      <c r="W16" s="84">
        <f>WAC!X155</f>
        <v>0.24349724999797895</v>
      </c>
      <c r="X16" s="84">
        <f>WAC!Y155/WAC!D155</f>
        <v>0.10389042695585657</v>
      </c>
      <c r="Y16" s="89">
        <f>WAC!M155</f>
        <v>0.08787975460290909</v>
      </c>
      <c r="Z16" s="84">
        <f>WAC!Y155/WAC!K155</f>
        <v>0.0965300134316902</v>
      </c>
      <c r="AA16" s="83" t="s">
        <v>137</v>
      </c>
      <c r="AB16" s="90" t="s">
        <v>138</v>
      </c>
      <c r="AC16" s="83">
        <f>WAC!Z155/WAC!$K155</f>
        <v>0</v>
      </c>
      <c r="AD16" s="83">
        <f>WAC!AA155/WAC!$K155</f>
        <v>0</v>
      </c>
      <c r="AE16" s="83">
        <f>WAC!AC155/WAC!$K155</f>
        <v>1.6231311561913684</v>
      </c>
      <c r="AF16" s="83">
        <f>WAC!AB155/WAC!$K155</f>
        <v>0.49175802403579616</v>
      </c>
      <c r="AG16" s="83">
        <f t="shared" si="1"/>
        <v>-1.1313731321555722</v>
      </c>
      <c r="AH16" s="84">
        <f t="shared" si="2"/>
        <v>0.3029687540406116</v>
      </c>
      <c r="AI16" s="100" t="s">
        <v>139</v>
      </c>
      <c r="AJ16" s="100" t="s">
        <v>140</v>
      </c>
      <c r="AK16" s="150">
        <f>VLOOKUP(A16,WAC!B$143:R$206,17,0)</f>
        <v>225.8230443463924</v>
      </c>
    </row>
    <row r="17" spans="1:37" ht="45">
      <c r="A17" s="87" t="str">
        <f>WAC!B156</f>
        <v>Energy Star Window Air Conditioner - Cooling Zone 3 8000 Btu/hr</v>
      </c>
      <c r="B17" s="80" t="str">
        <f>VLOOKUP($A17,'Lookup Table'!$A$3:$D$66,2,0)</f>
        <v>Unit Must Comply with Energy Star specifications and replace an existing unit. Manufacturer, retailer or consumer rebate, coupon or other incentive.</v>
      </c>
      <c r="C17" s="80" t="s">
        <v>1316</v>
      </c>
      <c r="D17" s="80" t="str">
        <f>VLOOKUP($A17,'Lookup Table'!$A$3:$D$66,4,0)</f>
        <v>Cooling Zone 3</v>
      </c>
      <c r="E17" s="81">
        <f>WAC!E156</f>
        <v>130.72</v>
      </c>
      <c r="F17" s="81">
        <f>WAC!F156</f>
        <v>0</v>
      </c>
      <c r="G17" s="81">
        <f>WAC!G156</f>
        <v>0</v>
      </c>
      <c r="H17" s="82">
        <f>WAC!C156</f>
        <v>9</v>
      </c>
      <c r="I17" s="82" t="s">
        <v>136</v>
      </c>
      <c r="J17" s="97">
        <f>WAC!D156</f>
        <v>74.82993197278915</v>
      </c>
      <c r="K17" s="97">
        <f>WAC!K156</f>
        <v>80.53571428571432</v>
      </c>
      <c r="L17" s="84">
        <f>WAC!J156</f>
        <v>0</v>
      </c>
      <c r="M17" s="89">
        <f>WAC!L156</f>
        <v>0</v>
      </c>
      <c r="N17" s="88">
        <f>WAC!N156/WAC!$K156</f>
        <v>1.6231311667456956</v>
      </c>
      <c r="O17" s="88">
        <f>WAC!O156/WAC!$K156</f>
        <v>0</v>
      </c>
      <c r="P17" s="88">
        <f>WAC!P156/WAC!$K156</f>
        <v>0</v>
      </c>
      <c r="Q17" s="88">
        <f>WAC!Q156/WAC!$K156</f>
        <v>1.6231312144886356</v>
      </c>
      <c r="R17" s="88">
        <f>WAC!S156/WAC!$K156</f>
        <v>0.35092063540048934</v>
      </c>
      <c r="S17" s="83">
        <f>WAC!T156/WAC!$K156</f>
        <v>0</v>
      </c>
      <c r="T17" s="83">
        <f>WAC!U156/WAC!$K156</f>
        <v>0.044307338266309226</v>
      </c>
      <c r="U17" s="83">
        <f>WAC!V156/WAC!$K156</f>
        <v>0.39522797366679857</v>
      </c>
      <c r="V17" s="83">
        <f t="shared" si="0"/>
        <v>-1.227903240821837</v>
      </c>
      <c r="W17" s="84">
        <f>WAC!X156</f>
        <v>0.24349724887558702</v>
      </c>
      <c r="X17" s="84">
        <f>WAC!Y156/WAC!D156</f>
        <v>0.10389042156392872</v>
      </c>
      <c r="Y17" s="89">
        <f>WAC!M156</f>
        <v>0.054079849272966385</v>
      </c>
      <c r="Z17" s="84">
        <f>WAC!Y156/WAC!K156</f>
        <v>0.09653000842176886</v>
      </c>
      <c r="AA17" s="83" t="s">
        <v>137</v>
      </c>
      <c r="AB17" s="90" t="s">
        <v>138</v>
      </c>
      <c r="AC17" s="83">
        <f>WAC!Z156/WAC!$K156</f>
        <v>0</v>
      </c>
      <c r="AD17" s="83">
        <f>WAC!AA156/WAC!$K156</f>
        <v>0</v>
      </c>
      <c r="AE17" s="83">
        <f>WAC!AC156/WAC!$K156</f>
        <v>1.6231312144886356</v>
      </c>
      <c r="AF17" s="83">
        <f>WAC!AB156/WAC!$K156</f>
        <v>0.49175798031284623</v>
      </c>
      <c r="AG17" s="83">
        <f t="shared" si="1"/>
        <v>-1.1313732341757894</v>
      </c>
      <c r="AH17" s="84">
        <f t="shared" si="2"/>
        <v>0.302968716221611</v>
      </c>
      <c r="AI17" s="100" t="s">
        <v>139</v>
      </c>
      <c r="AJ17" s="100" t="s">
        <v>140</v>
      </c>
      <c r="AK17" s="150">
        <f>VLOOKUP(A17,WAC!B$143:R$206,17,0)</f>
        <v>225.82304849911384</v>
      </c>
    </row>
    <row r="18" spans="1:37" ht="45">
      <c r="A18" s="87" t="str">
        <f>WAC!B157</f>
        <v>Energy Star Window Air Conditioner - Cooling Zone 3 10000 Btu/hr</v>
      </c>
      <c r="B18" s="80" t="str">
        <f>VLOOKUP($A18,'Lookup Table'!$A$3:$D$66,2,0)</f>
        <v>Unit Must Comply with Energy Star specifications and replace an existing unit. Manufacturer, retailer or consumer rebate, coupon or other incentive.</v>
      </c>
      <c r="C18" s="80" t="s">
        <v>1316</v>
      </c>
      <c r="D18" s="80" t="str">
        <f>VLOOKUP($A18,'Lookup Table'!$A$3:$D$66,4,0)</f>
        <v>Cooling Zone 3</v>
      </c>
      <c r="E18" s="81">
        <f>WAC!E157</f>
        <v>163.4</v>
      </c>
      <c r="F18" s="81">
        <f>WAC!F157</f>
        <v>0</v>
      </c>
      <c r="G18" s="81">
        <f>WAC!G157</f>
        <v>0</v>
      </c>
      <c r="H18" s="82">
        <f>WAC!C157</f>
        <v>9</v>
      </c>
      <c r="I18" s="82" t="s">
        <v>136</v>
      </c>
      <c r="J18" s="97">
        <f>WAC!D157</f>
        <v>93.53741496598639</v>
      </c>
      <c r="K18" s="97">
        <f>WAC!K157</f>
        <v>100.66964285714285</v>
      </c>
      <c r="L18" s="84">
        <f>WAC!J157</f>
        <v>0</v>
      </c>
      <c r="M18" s="89">
        <f>WAC!L157</f>
        <v>0</v>
      </c>
      <c r="N18" s="88">
        <f>WAC!N157/WAC!$K157</f>
        <v>1.6231311667456967</v>
      </c>
      <c r="O18" s="88">
        <f>WAC!O157/WAC!$K157</f>
        <v>0</v>
      </c>
      <c r="P18" s="88">
        <f>WAC!P157/WAC!$K157</f>
        <v>0</v>
      </c>
      <c r="Q18" s="88">
        <f>WAC!Q157/WAC!$K157</f>
        <v>1.6231312144886365</v>
      </c>
      <c r="R18" s="88">
        <f>WAC!S157/WAC!$K157</f>
        <v>0.3509206354004897</v>
      </c>
      <c r="S18" s="83">
        <f>WAC!T157/WAC!$K157</f>
        <v>0</v>
      </c>
      <c r="T18" s="83">
        <f>WAC!U157/WAC!$K157</f>
        <v>0.04430733826630925</v>
      </c>
      <c r="U18" s="83">
        <f>WAC!V157/WAC!$K157</f>
        <v>0.39522797366679896</v>
      </c>
      <c r="V18" s="83">
        <f t="shared" si="0"/>
        <v>-1.2279032408218375</v>
      </c>
      <c r="W18" s="84">
        <f>WAC!X157</f>
        <v>0.2434972488755871</v>
      </c>
      <c r="X18" s="84">
        <f>WAC!Y157/WAC!D157</f>
        <v>0.1038904151916504</v>
      </c>
      <c r="Y18" s="89">
        <f>WAC!M157</f>
        <v>0.0675998106598854</v>
      </c>
      <c r="Z18" s="84">
        <f>WAC!Y157/WAC!K157</f>
        <v>0.09653000250095276</v>
      </c>
      <c r="AA18" s="83" t="s">
        <v>137</v>
      </c>
      <c r="AB18" s="90" t="s">
        <v>138</v>
      </c>
      <c r="AC18" s="83">
        <f>WAC!Z157/WAC!$K157</f>
        <v>0</v>
      </c>
      <c r="AD18" s="83">
        <f>WAC!AA157/WAC!$K157</f>
        <v>0</v>
      </c>
      <c r="AE18" s="83">
        <f>WAC!AC157/WAC!$K157</f>
        <v>1.6231312144886365</v>
      </c>
      <c r="AF18" s="83">
        <f>WAC!AB157/WAC!$K157</f>
        <v>0.4917579803128465</v>
      </c>
      <c r="AG18" s="83">
        <f t="shared" si="1"/>
        <v>-1.13137323417579</v>
      </c>
      <c r="AH18" s="84">
        <f t="shared" si="2"/>
        <v>0.302968716221611</v>
      </c>
      <c r="AI18" s="100" t="s">
        <v>139</v>
      </c>
      <c r="AJ18" s="100" t="s">
        <v>140</v>
      </c>
      <c r="AK18" s="150">
        <f>VLOOKUP(A18,WAC!B$143:R$206,17,0)</f>
        <v>225.8230592961895</v>
      </c>
    </row>
    <row r="19" spans="1:37" ht="45">
      <c r="A19" s="87" t="str">
        <f>WAC!B158</f>
        <v>Energy Star Window Air Conditioner - Cooling Zone 3 12000 Btu/hr</v>
      </c>
      <c r="B19" s="80" t="str">
        <f>VLOOKUP($A19,'Lookup Table'!$A$3:$D$66,2,0)</f>
        <v>Unit Must Comply with Energy Star specifications and replace an existing unit. Manufacturer, retailer or consumer rebate, coupon or other incentive.</v>
      </c>
      <c r="C19" s="80" t="s">
        <v>1316</v>
      </c>
      <c r="D19" s="80" t="str">
        <f>VLOOKUP($A19,'Lookup Table'!$A$3:$D$66,4,0)</f>
        <v>Cooling Zone 3</v>
      </c>
      <c r="E19" s="81">
        <f>WAC!E158</f>
        <v>196.08</v>
      </c>
      <c r="F19" s="81">
        <f>WAC!F158</f>
        <v>0</v>
      </c>
      <c r="G19" s="81">
        <f>WAC!G158</f>
        <v>0</v>
      </c>
      <c r="H19" s="82">
        <f>WAC!C158</f>
        <v>9</v>
      </c>
      <c r="I19" s="82" t="s">
        <v>136</v>
      </c>
      <c r="J19" s="97">
        <f>WAC!D158</f>
        <v>112.24489795918362</v>
      </c>
      <c r="K19" s="97">
        <f>WAC!K158</f>
        <v>120.80357142857136</v>
      </c>
      <c r="L19" s="84">
        <f>WAC!J158</f>
        <v>0</v>
      </c>
      <c r="M19" s="89">
        <f>WAC!L158</f>
        <v>0</v>
      </c>
      <c r="N19" s="88">
        <f>WAC!N158/WAC!$K158</f>
        <v>1.6231311667456974</v>
      </c>
      <c r="O19" s="88">
        <f>WAC!O158/WAC!$K158</f>
        <v>0</v>
      </c>
      <c r="P19" s="88">
        <f>WAC!P158/WAC!$K158</f>
        <v>0</v>
      </c>
      <c r="Q19" s="88">
        <f>WAC!Q158/WAC!$K158</f>
        <v>1.6231312144886374</v>
      </c>
      <c r="R19" s="88">
        <f>WAC!S158/WAC!$K158</f>
        <v>0.3509206354004887</v>
      </c>
      <c r="S19" s="83">
        <f>WAC!T158/WAC!$K158</f>
        <v>0</v>
      </c>
      <c r="T19" s="83">
        <f>WAC!U158/WAC!$K158</f>
        <v>0.04430733826630927</v>
      </c>
      <c r="U19" s="83">
        <f>WAC!V158/WAC!$K158</f>
        <v>0.3952279736667979</v>
      </c>
      <c r="V19" s="83">
        <f t="shared" si="0"/>
        <v>-1.2279032408218395</v>
      </c>
      <c r="W19" s="84">
        <f>WAC!X158</f>
        <v>0.24349724887558635</v>
      </c>
      <c r="X19" s="84">
        <f>WAC!Y158/WAC!D158</f>
        <v>0.10389042368802162</v>
      </c>
      <c r="Y19" s="89">
        <f>WAC!M158</f>
        <v>0.08111977577209473</v>
      </c>
      <c r="Z19" s="84">
        <f>WAC!Y158/WAC!K158</f>
        <v>0.09653001039537434</v>
      </c>
      <c r="AA19" s="83" t="s">
        <v>137</v>
      </c>
      <c r="AB19" s="90" t="s">
        <v>138</v>
      </c>
      <c r="AC19" s="83">
        <f>WAC!Z158/WAC!$K158</f>
        <v>0</v>
      </c>
      <c r="AD19" s="83">
        <f>WAC!AA158/WAC!$K158</f>
        <v>0</v>
      </c>
      <c r="AE19" s="83">
        <f>WAC!AC158/WAC!$K158</f>
        <v>1.6231312144886374</v>
      </c>
      <c r="AF19" s="83">
        <f>WAC!AB158/WAC!$K158</f>
        <v>0.49175798031284673</v>
      </c>
      <c r="AG19" s="83">
        <f t="shared" si="1"/>
        <v>-1.1313732341757907</v>
      </c>
      <c r="AH19" s="84">
        <f t="shared" si="2"/>
        <v>0.302968716221611</v>
      </c>
      <c r="AI19" s="100" t="s">
        <v>139</v>
      </c>
      <c r="AJ19" s="100" t="s">
        <v>140</v>
      </c>
      <c r="AK19" s="150">
        <f>VLOOKUP(A19,WAC!B$143:R$206,17,0)</f>
        <v>225.82304849911407</v>
      </c>
    </row>
    <row r="20" spans="1:37" ht="45">
      <c r="A20" s="87" t="str">
        <f>WAC!B159</f>
        <v>Energy Star Window Air Conditioner - Cooling Zone 2 6000 Btu/hr</v>
      </c>
      <c r="B20" s="80" t="str">
        <f>VLOOKUP($A20,'Lookup Table'!$A$3:$D$66,2,0)</f>
        <v>Unit Must Comply with Energy Star specifications and replace an existing unit. Manufacturer, retailer or consumer rebate, coupon or other incentive.</v>
      </c>
      <c r="C20" s="80" t="s">
        <v>1316</v>
      </c>
      <c r="D20" s="80" t="str">
        <f>VLOOKUP($A20,'Lookup Table'!$A$3:$D$66,4,0)</f>
        <v>Cooling Zone 2</v>
      </c>
      <c r="E20" s="81">
        <f>WAC!E159</f>
        <v>89.76</v>
      </c>
      <c r="F20" s="81">
        <f>WAC!F159</f>
        <v>0</v>
      </c>
      <c r="G20" s="81">
        <f>WAC!G159</f>
        <v>0</v>
      </c>
      <c r="H20" s="82">
        <f>WAC!C159</f>
        <v>9</v>
      </c>
      <c r="I20" s="82" t="s">
        <v>136</v>
      </c>
      <c r="J20" s="97">
        <f>WAC!D159</f>
        <v>33.1939493207438</v>
      </c>
      <c r="K20" s="97">
        <f>WAC!K159</f>
        <v>35.72498795645051</v>
      </c>
      <c r="L20" s="84">
        <f>WAC!J159</f>
        <v>0</v>
      </c>
      <c r="M20" s="89">
        <f>WAC!L159</f>
        <v>0</v>
      </c>
      <c r="N20" s="88">
        <f>WAC!N159/WAC!$K159</f>
        <v>2.512527625273662</v>
      </c>
      <c r="O20" s="88">
        <f>WAC!O159/WAC!$K159</f>
        <v>0</v>
      </c>
      <c r="P20" s="88">
        <f>WAC!P159/WAC!$K159</f>
        <v>0</v>
      </c>
      <c r="Q20" s="88">
        <f>WAC!Q159/WAC!$K159</f>
        <v>2.512527576060734</v>
      </c>
      <c r="R20" s="88">
        <f>WAC!S159/WAC!$K159</f>
        <v>0.31935806744028405</v>
      </c>
      <c r="S20" s="83">
        <f>WAC!T159/WAC!$K159</f>
        <v>0</v>
      </c>
      <c r="T20" s="83">
        <f>WAC!U159/WAC!$K159</f>
        <v>0.041151080646864284</v>
      </c>
      <c r="U20" s="83">
        <f>WAC!V159/WAC!$K159</f>
        <v>0.36050914808714835</v>
      </c>
      <c r="V20" s="83">
        <f t="shared" si="0"/>
        <v>-2.152018427973586</v>
      </c>
      <c r="W20" s="84">
        <f>WAC!X159</f>
        <v>0.14348465046145795</v>
      </c>
      <c r="X20" s="84">
        <f>WAC!Y159/WAC!D159</f>
        <v>0.10389042598340596</v>
      </c>
      <c r="Y20" s="89">
        <f>WAC!M159</f>
        <v>0.02398938126862049</v>
      </c>
      <c r="Z20" s="84">
        <f>WAC!Y159/WAC!K159</f>
        <v>0.09653001252813562</v>
      </c>
      <c r="AA20" s="83" t="s">
        <v>137</v>
      </c>
      <c r="AB20" s="90" t="s">
        <v>138</v>
      </c>
      <c r="AC20" s="83">
        <f>WAC!Z159/WAC!$K159</f>
        <v>0</v>
      </c>
      <c r="AD20" s="83">
        <f>WAC!AA159/WAC!$K159</f>
        <v>0</v>
      </c>
      <c r="AE20" s="83">
        <f>WAC!AC159/WAC!$K159</f>
        <v>2.512527576060734</v>
      </c>
      <c r="AF20" s="83">
        <f>WAC!AB159/WAC!$K159</f>
        <v>0.45703922033490024</v>
      </c>
      <c r="AG20" s="83">
        <f t="shared" si="1"/>
        <v>-2.055488355725834</v>
      </c>
      <c r="AH20" s="84">
        <f t="shared" si="2"/>
        <v>0.18190416084963695</v>
      </c>
      <c r="AI20" s="100" t="s">
        <v>139</v>
      </c>
      <c r="AJ20" s="100" t="s">
        <v>140</v>
      </c>
      <c r="AK20" s="150">
        <f>VLOOKUP(A20,WAC!B$143:R$206,17,0)</f>
        <v>349.5630066936322</v>
      </c>
    </row>
    <row r="21" spans="1:37" ht="45">
      <c r="A21" s="87" t="str">
        <f>WAC!B160</f>
        <v>Energy Star Window Air Conditioner - Cooling Zone 2 16000 Btu/hr</v>
      </c>
      <c r="B21" s="80" t="str">
        <f>VLOOKUP($A21,'Lookup Table'!$A$3:$D$66,2,0)</f>
        <v>Unit Must Comply with Energy Star specifications and replace an existing unit. Manufacturer, retailer or consumer rebate, coupon or other incentive.</v>
      </c>
      <c r="C21" s="80" t="s">
        <v>1316</v>
      </c>
      <c r="D21" s="80" t="str">
        <f>VLOOKUP($A21,'Lookup Table'!$A$3:$D$66,4,0)</f>
        <v>Cooling Zone 2</v>
      </c>
      <c r="E21" s="81">
        <f>WAC!E160</f>
        <v>239.36</v>
      </c>
      <c r="F21" s="81">
        <f>WAC!F160</f>
        <v>0</v>
      </c>
      <c r="G21" s="81">
        <f>WAC!G160</f>
        <v>0</v>
      </c>
      <c r="H21" s="82">
        <f>WAC!C160</f>
        <v>9</v>
      </c>
      <c r="I21" s="82" t="s">
        <v>136</v>
      </c>
      <c r="J21" s="97">
        <f>WAC!D160</f>
        <v>88.51719818865013</v>
      </c>
      <c r="K21" s="97">
        <f>WAC!K160</f>
        <v>95.26663455053469</v>
      </c>
      <c r="L21" s="84">
        <f>WAC!J160</f>
        <v>0</v>
      </c>
      <c r="M21" s="89">
        <f>WAC!L160</f>
        <v>0</v>
      </c>
      <c r="N21" s="88">
        <f>WAC!N160/WAC!$K160</f>
        <v>2.512527625273662</v>
      </c>
      <c r="O21" s="88">
        <f>WAC!O160/WAC!$K160</f>
        <v>0</v>
      </c>
      <c r="P21" s="88">
        <f>WAC!P160/WAC!$K160</f>
        <v>0</v>
      </c>
      <c r="Q21" s="88">
        <f>WAC!Q160/WAC!$K160</f>
        <v>2.5125275760607346</v>
      </c>
      <c r="R21" s="88">
        <f>WAC!S160/WAC!$K160</f>
        <v>0.3193580674402838</v>
      </c>
      <c r="S21" s="83">
        <f>WAC!T160/WAC!$K160</f>
        <v>0</v>
      </c>
      <c r="T21" s="83">
        <f>WAC!U160/WAC!$K160</f>
        <v>0.041151081481079335</v>
      </c>
      <c r="U21" s="83">
        <f>WAC!V160/WAC!$K160</f>
        <v>0.3605091489213631</v>
      </c>
      <c r="V21" s="83">
        <f t="shared" si="0"/>
        <v>-2.1520184271393714</v>
      </c>
      <c r="W21" s="84">
        <f>WAC!X160</f>
        <v>0.14348465079348005</v>
      </c>
      <c r="X21" s="84">
        <f>WAC!Y160/WAC!D160</f>
        <v>0.10389041880081444</v>
      </c>
      <c r="Y21" s="89">
        <f>WAC!M160</f>
        <v>0.06397168338298798</v>
      </c>
      <c r="Z21" s="84">
        <f>WAC!Y160/WAC!K160</f>
        <v>0.09653000585441528</v>
      </c>
      <c r="AA21" s="83" t="s">
        <v>137</v>
      </c>
      <c r="AB21" s="90" t="s">
        <v>138</v>
      </c>
      <c r="AC21" s="83">
        <f>WAC!Z160/WAC!$K160</f>
        <v>0</v>
      </c>
      <c r="AD21" s="83">
        <f>WAC!AA160/WAC!$K160</f>
        <v>0</v>
      </c>
      <c r="AE21" s="83">
        <f>WAC!AC160/WAC!$K160</f>
        <v>2.5125275760607346</v>
      </c>
      <c r="AF21" s="83">
        <f>WAC!AB160/WAC!$K160</f>
        <v>0.4570392203349003</v>
      </c>
      <c r="AG21" s="83">
        <f t="shared" si="1"/>
        <v>-2.055488355725834</v>
      </c>
      <c r="AH21" s="84">
        <f t="shared" si="2"/>
        <v>0.18190416084963695</v>
      </c>
      <c r="AI21" s="100" t="s">
        <v>139</v>
      </c>
      <c r="AJ21" s="100" t="s">
        <v>140</v>
      </c>
      <c r="AK21" s="150">
        <f>VLOOKUP(A21,WAC!B$143:R$206,17,0)</f>
        <v>349.56301429991703</v>
      </c>
    </row>
    <row r="22" spans="1:37" ht="45">
      <c r="A22" s="87" t="str">
        <f>WAC!B161</f>
        <v>Energy Star Window Air Conditioner - Cooling Zone 2 19000 Btu/hr</v>
      </c>
      <c r="B22" s="80" t="str">
        <f>VLOOKUP($A22,'Lookup Table'!$A$3:$D$66,2,0)</f>
        <v>Unit Must Comply with Energy Star specifications and replace an existing unit. Manufacturer, retailer or consumer rebate, coupon or other incentive.</v>
      </c>
      <c r="C22" s="80" t="s">
        <v>1316</v>
      </c>
      <c r="D22" s="80" t="str">
        <f>VLOOKUP($A22,'Lookup Table'!$A$3:$D$66,4,0)</f>
        <v>Cooling Zone 2</v>
      </c>
      <c r="E22" s="81">
        <f>WAC!E161</f>
        <v>284.24</v>
      </c>
      <c r="F22" s="81">
        <f>WAC!F161</f>
        <v>0</v>
      </c>
      <c r="G22" s="81">
        <f>WAC!G161</f>
        <v>0</v>
      </c>
      <c r="H22" s="82">
        <f>WAC!C161</f>
        <v>9</v>
      </c>
      <c r="I22" s="82" t="s">
        <v>136</v>
      </c>
      <c r="J22" s="97">
        <f>WAC!D161</f>
        <v>105.114172849022</v>
      </c>
      <c r="K22" s="97">
        <f>WAC!K161</f>
        <v>113.12912852875992</v>
      </c>
      <c r="L22" s="84">
        <f>WAC!J161</f>
        <v>0</v>
      </c>
      <c r="M22" s="89">
        <f>WAC!L161</f>
        <v>0</v>
      </c>
      <c r="N22" s="88">
        <f>WAC!N161/WAC!$K161</f>
        <v>2.5125276252736626</v>
      </c>
      <c r="O22" s="88">
        <f>WAC!O161/WAC!$K161</f>
        <v>0</v>
      </c>
      <c r="P22" s="88">
        <f>WAC!P161/WAC!$K161</f>
        <v>0</v>
      </c>
      <c r="Q22" s="88">
        <f>WAC!Q161/WAC!$K161</f>
        <v>2.512527542340885</v>
      </c>
      <c r="R22" s="88">
        <f>WAC!S161/WAC!$K161</f>
        <v>0.31935806744028405</v>
      </c>
      <c r="S22" s="83">
        <f>WAC!T161/WAC!$K161</f>
        <v>0</v>
      </c>
      <c r="T22" s="83">
        <f>WAC!U161/WAC!$K161</f>
        <v>0.04115108134936118</v>
      </c>
      <c r="U22" s="83">
        <f>WAC!V161/WAC!$K161</f>
        <v>0.36050914878964524</v>
      </c>
      <c r="V22" s="83">
        <f t="shared" si="0"/>
        <v>-2.1520183935512396</v>
      </c>
      <c r="W22" s="84">
        <f>WAC!X161</f>
        <v>0.14348465074105557</v>
      </c>
      <c r="X22" s="84">
        <f>WAC!Y161/WAC!D161</f>
        <v>0.10389041313034747</v>
      </c>
      <c r="Y22" s="89">
        <f>WAC!M161</f>
        <v>0.07596638053655624</v>
      </c>
      <c r="Z22" s="84">
        <f>WAC!Y161/WAC!K161</f>
        <v>0.09653000058568871</v>
      </c>
      <c r="AA22" s="83" t="s">
        <v>137</v>
      </c>
      <c r="AB22" s="90" t="s">
        <v>138</v>
      </c>
      <c r="AC22" s="83">
        <f>WAC!Z161/WAC!$K161</f>
        <v>0</v>
      </c>
      <c r="AD22" s="83">
        <f>WAC!AA161/WAC!$K161</f>
        <v>0</v>
      </c>
      <c r="AE22" s="83">
        <f>WAC!AC161/WAC!$K161</f>
        <v>2.512527542340885</v>
      </c>
      <c r="AF22" s="83">
        <f>WAC!AB161/WAC!$K161</f>
        <v>0.4570392203349004</v>
      </c>
      <c r="AG22" s="83">
        <f t="shared" si="1"/>
        <v>-2.0554883220059845</v>
      </c>
      <c r="AH22" s="84">
        <f t="shared" si="2"/>
        <v>0.18190416329091608</v>
      </c>
      <c r="AI22" s="100" t="s">
        <v>139</v>
      </c>
      <c r="AJ22" s="100" t="s">
        <v>140</v>
      </c>
      <c r="AK22" s="150">
        <f>VLOOKUP(A22,WAC!B$143:R$206,17,0)</f>
        <v>349.56302270686353</v>
      </c>
    </row>
    <row r="23" spans="1:37" ht="45">
      <c r="A23" s="87" t="str">
        <f>WAC!B162</f>
        <v>Energy Star Window Air Conditioner - Cooling Zone 2 7000 Btu/hr</v>
      </c>
      <c r="B23" s="80" t="str">
        <f>VLOOKUP($A23,'Lookup Table'!$A$3:$D$66,2,0)</f>
        <v>Unit Must Comply with Energy Star specifications and replace an existing unit. Manufacturer, retailer or consumer rebate, coupon or other incentive.</v>
      </c>
      <c r="C23" s="80" t="s">
        <v>1316</v>
      </c>
      <c r="D23" s="80" t="str">
        <f>VLOOKUP($A23,'Lookup Table'!$A$3:$D$66,4,0)</f>
        <v>Cooling Zone 2</v>
      </c>
      <c r="E23" s="81">
        <f>WAC!E162</f>
        <v>104.72</v>
      </c>
      <c r="F23" s="81">
        <f>WAC!F162</f>
        <v>0</v>
      </c>
      <c r="G23" s="81">
        <f>WAC!G162</f>
        <v>0</v>
      </c>
      <c r="H23" s="82">
        <f>WAC!C162</f>
        <v>9</v>
      </c>
      <c r="I23" s="82" t="s">
        <v>136</v>
      </c>
      <c r="J23" s="97">
        <f>WAC!D162</f>
        <v>38.72627420753446</v>
      </c>
      <c r="K23" s="97">
        <f>WAC!K162</f>
        <v>41.67915261585896</v>
      </c>
      <c r="L23" s="84">
        <f>WAC!J162</f>
        <v>0</v>
      </c>
      <c r="M23" s="89">
        <f>WAC!L162</f>
        <v>0</v>
      </c>
      <c r="N23" s="88">
        <f>WAC!N162/WAC!$K162</f>
        <v>2.51252762527366</v>
      </c>
      <c r="O23" s="88">
        <f>WAC!O162/WAC!$K162</f>
        <v>0</v>
      </c>
      <c r="P23" s="88">
        <f>WAC!P162/WAC!$K162</f>
        <v>0</v>
      </c>
      <c r="Q23" s="88">
        <f>WAC!Q162/WAC!$K162</f>
        <v>2.51252766758604</v>
      </c>
      <c r="R23" s="88">
        <f>WAC!S162/WAC!$K162</f>
        <v>0.3193580674402835</v>
      </c>
      <c r="S23" s="83">
        <f>WAC!T162/WAC!$K162</f>
        <v>0</v>
      </c>
      <c r="T23" s="83">
        <f>WAC!U162/WAC!$K162</f>
        <v>0.0411510825536415</v>
      </c>
      <c r="U23" s="83">
        <f>WAC!V162/WAC!$K162</f>
        <v>0.360509149993925</v>
      </c>
      <c r="V23" s="83">
        <f t="shared" si="0"/>
        <v>-2.152018517592115</v>
      </c>
      <c r="W23" s="84">
        <f>WAC!X162</f>
        <v>0.1434846512203658</v>
      </c>
      <c r="X23" s="84">
        <f>WAC!Y162/WAC!D162</f>
        <v>0.1038904280355749</v>
      </c>
      <c r="Y23" s="89">
        <f>WAC!M162</f>
        <v>0.027987612411379814</v>
      </c>
      <c r="Z23" s="84">
        <f>WAC!Y162/WAC!K162</f>
        <v>0.0965300144349128</v>
      </c>
      <c r="AA23" s="83" t="s">
        <v>137</v>
      </c>
      <c r="AB23" s="90" t="s">
        <v>138</v>
      </c>
      <c r="AC23" s="83">
        <f>WAC!Z162/WAC!$K162</f>
        <v>0</v>
      </c>
      <c r="AD23" s="83">
        <f>WAC!AA162/WAC!$K162</f>
        <v>0</v>
      </c>
      <c r="AE23" s="83">
        <f>WAC!AC162/WAC!$K162</f>
        <v>2.51252766758604</v>
      </c>
      <c r="AF23" s="83">
        <f>WAC!AB162/WAC!$K162</f>
        <v>0.45703917457224613</v>
      </c>
      <c r="AG23" s="83">
        <f t="shared" si="1"/>
        <v>-2.055488493013794</v>
      </c>
      <c r="AH23" s="84">
        <f t="shared" si="2"/>
        <v>0.18190413600951721</v>
      </c>
      <c r="AI23" s="100" t="s">
        <v>139</v>
      </c>
      <c r="AJ23" s="100" t="s">
        <v>140</v>
      </c>
      <c r="AK23" s="150">
        <f>VLOOKUP(A23,WAC!B$143:R$206,17,0)</f>
        <v>349.5630240794259</v>
      </c>
    </row>
    <row r="24" spans="1:37" ht="45">
      <c r="A24" s="87" t="str">
        <f>WAC!B163</f>
        <v>Energy Star Window Air Conditioner - Cooling Zone 2 14000 Btu/hr</v>
      </c>
      <c r="B24" s="80" t="str">
        <f>VLOOKUP($A24,'Lookup Table'!$A$3:$D$66,2,0)</f>
        <v>Unit Must Comply with Energy Star specifications and replace an existing unit. Manufacturer, retailer or consumer rebate, coupon or other incentive.</v>
      </c>
      <c r="C24" s="80" t="s">
        <v>1316</v>
      </c>
      <c r="D24" s="80" t="str">
        <f>VLOOKUP($A24,'Lookup Table'!$A$3:$D$66,4,0)</f>
        <v>Cooling Zone 2</v>
      </c>
      <c r="E24" s="81">
        <f>WAC!E163</f>
        <v>209.44</v>
      </c>
      <c r="F24" s="81">
        <f>WAC!F163</f>
        <v>0</v>
      </c>
      <c r="G24" s="81">
        <f>WAC!G163</f>
        <v>0</v>
      </c>
      <c r="H24" s="82">
        <f>WAC!C163</f>
        <v>9</v>
      </c>
      <c r="I24" s="82" t="s">
        <v>136</v>
      </c>
      <c r="J24" s="97">
        <f>WAC!D163</f>
        <v>77.45254841506892</v>
      </c>
      <c r="K24" s="97">
        <f>WAC!K163</f>
        <v>83.35830523171792</v>
      </c>
      <c r="L24" s="84">
        <f>WAC!J163</f>
        <v>0</v>
      </c>
      <c r="M24" s="89">
        <f>WAC!L163</f>
        <v>0</v>
      </c>
      <c r="N24" s="88">
        <f>WAC!N163/WAC!$K163</f>
        <v>2.51252762527366</v>
      </c>
      <c r="O24" s="88">
        <f>WAC!O163/WAC!$K163</f>
        <v>0</v>
      </c>
      <c r="P24" s="88">
        <f>WAC!P163/WAC!$K163</f>
        <v>0</v>
      </c>
      <c r="Q24" s="88">
        <f>WAC!Q163/WAC!$K163</f>
        <v>2.51252766758604</v>
      </c>
      <c r="R24" s="88">
        <f>WAC!S163/WAC!$K163</f>
        <v>0.3193580674402835</v>
      </c>
      <c r="S24" s="83">
        <f>WAC!T163/WAC!$K163</f>
        <v>0</v>
      </c>
      <c r="T24" s="83">
        <f>WAC!U163/WAC!$K163</f>
        <v>0.0411510825536415</v>
      </c>
      <c r="U24" s="83">
        <f>WAC!V163/WAC!$K163</f>
        <v>0.360509149993925</v>
      </c>
      <c r="V24" s="83">
        <f t="shared" si="0"/>
        <v>-2.152018517592115</v>
      </c>
      <c r="W24" s="84">
        <f>WAC!X163</f>
        <v>0.1434846512203658</v>
      </c>
      <c r="X24" s="84">
        <f>WAC!Y163/WAC!D163</f>
        <v>0.1038904280355749</v>
      </c>
      <c r="Y24" s="89">
        <f>WAC!M163</f>
        <v>0.05597522482275963</v>
      </c>
      <c r="Z24" s="84">
        <f>WAC!Y163/WAC!K163</f>
        <v>0.0965300144349128</v>
      </c>
      <c r="AA24" s="83" t="s">
        <v>137</v>
      </c>
      <c r="AB24" s="90" t="s">
        <v>138</v>
      </c>
      <c r="AC24" s="83">
        <f>WAC!Z163/WAC!$K163</f>
        <v>0</v>
      </c>
      <c r="AD24" s="83">
        <f>WAC!AA163/WAC!$K163</f>
        <v>0</v>
      </c>
      <c r="AE24" s="83">
        <f>WAC!AC163/WAC!$K163</f>
        <v>2.51252766758604</v>
      </c>
      <c r="AF24" s="83">
        <f>WAC!AB163/WAC!$K163</f>
        <v>0.45703917457224613</v>
      </c>
      <c r="AG24" s="83">
        <f t="shared" si="1"/>
        <v>-2.055488493013794</v>
      </c>
      <c r="AH24" s="84">
        <f t="shared" si="2"/>
        <v>0.18190413600951721</v>
      </c>
      <c r="AI24" s="100" t="s">
        <v>139</v>
      </c>
      <c r="AJ24" s="100" t="s">
        <v>140</v>
      </c>
      <c r="AK24" s="150">
        <f>VLOOKUP(A24,WAC!B$143:R$206,17,0)</f>
        <v>349.5630240794259</v>
      </c>
    </row>
    <row r="25" spans="1:37" ht="45">
      <c r="A25" s="87" t="str">
        <f>WAC!B164</f>
        <v>Energy Star Window Air Conditioner - Cooling Zone 2 17000 Btu/hr</v>
      </c>
      <c r="B25" s="80" t="str">
        <f>VLOOKUP($A25,'Lookup Table'!$A$3:$D$66,2,0)</f>
        <v>Unit Must Comply with Energy Star specifications and replace an existing unit. Manufacturer, retailer or consumer rebate, coupon or other incentive.</v>
      </c>
      <c r="C25" s="80" t="s">
        <v>1316</v>
      </c>
      <c r="D25" s="80" t="str">
        <f>VLOOKUP($A25,'Lookup Table'!$A$3:$D$66,4,0)</f>
        <v>Cooling Zone 2</v>
      </c>
      <c r="E25" s="81">
        <f>WAC!E164</f>
        <v>254.32</v>
      </c>
      <c r="F25" s="81">
        <f>WAC!F164</f>
        <v>0</v>
      </c>
      <c r="G25" s="81">
        <f>WAC!G164</f>
        <v>0</v>
      </c>
      <c r="H25" s="82">
        <f>WAC!C164</f>
        <v>9</v>
      </c>
      <c r="I25" s="82" t="s">
        <v>136</v>
      </c>
      <c r="J25" s="97">
        <f>WAC!D164</f>
        <v>94.04952307544079</v>
      </c>
      <c r="K25" s="97">
        <f>WAC!K164</f>
        <v>101.22079920994314</v>
      </c>
      <c r="L25" s="84">
        <f>WAC!J164</f>
        <v>0</v>
      </c>
      <c r="M25" s="89">
        <f>WAC!L164</f>
        <v>0</v>
      </c>
      <c r="N25" s="88">
        <f>WAC!N164/WAC!$K164</f>
        <v>2.5125276252736612</v>
      </c>
      <c r="O25" s="88">
        <f>WAC!O164/WAC!$K164</f>
        <v>0</v>
      </c>
      <c r="P25" s="88">
        <f>WAC!P164/WAC!$K164</f>
        <v>0</v>
      </c>
      <c r="Q25" s="88">
        <f>WAC!Q164/WAC!$K164</f>
        <v>2.512527613747625</v>
      </c>
      <c r="R25" s="88">
        <f>WAC!S164/WAC!$K164</f>
        <v>0.31935806744028367</v>
      </c>
      <c r="S25" s="83">
        <f>WAC!T164/WAC!$K164</f>
        <v>0</v>
      </c>
      <c r="T25" s="83">
        <f>WAC!U164/WAC!$K164</f>
        <v>0.04115107986172071</v>
      </c>
      <c r="U25" s="83">
        <f>WAC!V164/WAC!$K164</f>
        <v>0.36050914730200434</v>
      </c>
      <c r="V25" s="83">
        <f t="shared" si="0"/>
        <v>-2.152018466445621</v>
      </c>
      <c r="W25" s="84">
        <f>WAC!X164</f>
        <v>0.1434846501489663</v>
      </c>
      <c r="X25" s="84">
        <f>WAC!Y164/WAC!D164</f>
        <v>0.10389042006833056</v>
      </c>
      <c r="Y25" s="89">
        <f>WAC!M164</f>
        <v>0.0679699182510376</v>
      </c>
      <c r="Z25" s="84">
        <f>WAC!Y164/WAC!K164</f>
        <v>0.0965300070321306</v>
      </c>
      <c r="AA25" s="83" t="s">
        <v>137</v>
      </c>
      <c r="AB25" s="90" t="s">
        <v>138</v>
      </c>
      <c r="AC25" s="83">
        <f>WAC!Z164/WAC!$K164</f>
        <v>0</v>
      </c>
      <c r="AD25" s="83">
        <f>WAC!AA164/WAC!$K164</f>
        <v>0</v>
      </c>
      <c r="AE25" s="83">
        <f>WAC!AC164/WAC!$K164</f>
        <v>2.512527613747625</v>
      </c>
      <c r="AF25" s="83">
        <f>WAC!AB164/WAC!$K164</f>
        <v>0.4570391826480088</v>
      </c>
      <c r="AG25" s="83">
        <f t="shared" si="1"/>
        <v>-2.0554884310996164</v>
      </c>
      <c r="AH25" s="84">
        <f t="shared" si="2"/>
        <v>0.1819041431215557</v>
      </c>
      <c r="AI25" s="100" t="s">
        <v>139</v>
      </c>
      <c r="AJ25" s="100" t="s">
        <v>140</v>
      </c>
      <c r="AK25" s="150">
        <f>VLOOKUP(A25,WAC!B$143:R$206,17,0)</f>
        <v>349.5630102730603</v>
      </c>
    </row>
    <row r="26" spans="1:37" ht="45">
      <c r="A26" s="87" t="str">
        <f>WAC!B165</f>
        <v>Energy Star Window Air Conditioner - Cooling Zone 2 5000 Btu/hr</v>
      </c>
      <c r="B26" s="80" t="str">
        <f>VLOOKUP($A26,'Lookup Table'!$A$3:$D$66,2,0)</f>
        <v>Unit Must Comply with Energy Star specifications and replace an existing unit. Manufacturer, retailer or consumer rebate, coupon or other incentive.</v>
      </c>
      <c r="C26" s="80" t="s">
        <v>1316</v>
      </c>
      <c r="D26" s="80" t="str">
        <f>VLOOKUP($A26,'Lookup Table'!$A$3:$D$66,4,0)</f>
        <v>Cooling Zone 2</v>
      </c>
      <c r="E26" s="81">
        <f>WAC!E165</f>
        <v>74.8</v>
      </c>
      <c r="F26" s="81">
        <f>WAC!F165</f>
        <v>0</v>
      </c>
      <c r="G26" s="81">
        <f>WAC!G165</f>
        <v>0</v>
      </c>
      <c r="H26" s="82">
        <f>WAC!C165</f>
        <v>9</v>
      </c>
      <c r="I26" s="82" t="s">
        <v>136</v>
      </c>
      <c r="J26" s="97">
        <f>WAC!D165</f>
        <v>27.661624433953193</v>
      </c>
      <c r="K26" s="97">
        <f>WAC!K165</f>
        <v>29.770823297042124</v>
      </c>
      <c r="L26" s="84">
        <f>WAC!J165</f>
        <v>0</v>
      </c>
      <c r="M26" s="89">
        <f>WAC!L165</f>
        <v>0</v>
      </c>
      <c r="N26" s="88">
        <f>WAC!N165/WAC!$K165</f>
        <v>2.512527625273659</v>
      </c>
      <c r="O26" s="88">
        <f>WAC!O165/WAC!$K165</f>
        <v>0</v>
      </c>
      <c r="P26" s="88">
        <f>WAC!P165/WAC!$K165</f>
        <v>0</v>
      </c>
      <c r="Q26" s="88">
        <f>WAC!Q165/WAC!$K165</f>
        <v>2.5125277041961622</v>
      </c>
      <c r="R26" s="88">
        <f>WAC!S165/WAC!$K165</f>
        <v>0.3193580674402838</v>
      </c>
      <c r="S26" s="83">
        <f>WAC!T165/WAC!$K165</f>
        <v>0</v>
      </c>
      <c r="T26" s="83">
        <f>WAC!U165/WAC!$K165</f>
        <v>0.041151081981608315</v>
      </c>
      <c r="U26" s="83">
        <f>WAC!V165/WAC!$K165</f>
        <v>0.36050914942189205</v>
      </c>
      <c r="V26" s="83">
        <f t="shared" si="0"/>
        <v>-2.15201855477427</v>
      </c>
      <c r="W26" s="84">
        <f>WAC!X165</f>
        <v>0.14348465099269353</v>
      </c>
      <c r="X26" s="84">
        <f>WAC!Y165/WAC!D165</f>
        <v>0.10389041449125941</v>
      </c>
      <c r="Y26" s="89">
        <f>WAC!M165</f>
        <v>0.019991151988506317</v>
      </c>
      <c r="Z26" s="84">
        <f>WAC!Y165/WAC!K165</f>
        <v>0.09653000185018296</v>
      </c>
      <c r="AA26" s="83" t="s">
        <v>137</v>
      </c>
      <c r="AB26" s="90" t="s">
        <v>138</v>
      </c>
      <c r="AC26" s="83">
        <f>WAC!Z165/WAC!$K165</f>
        <v>0</v>
      </c>
      <c r="AD26" s="83">
        <f>WAC!AA165/WAC!$K165</f>
        <v>0</v>
      </c>
      <c r="AE26" s="83">
        <f>WAC!AC165/WAC!$K165</f>
        <v>2.5125277041961622</v>
      </c>
      <c r="AF26" s="83">
        <f>WAC!AB165/WAC!$K165</f>
        <v>0.45703915626718444</v>
      </c>
      <c r="AG26" s="83">
        <f t="shared" si="1"/>
        <v>-2.0554885479289777</v>
      </c>
      <c r="AH26" s="84">
        <f t="shared" si="2"/>
        <v>0.18190412607346984</v>
      </c>
      <c r="AI26" s="100" t="s">
        <v>139</v>
      </c>
      <c r="AJ26" s="100" t="s">
        <v>140</v>
      </c>
      <c r="AK26" s="150">
        <f>VLOOKUP(A26,WAC!B$143:R$206,17,0)</f>
        <v>349.56301886368755</v>
      </c>
    </row>
    <row r="27" spans="1:37" ht="45">
      <c r="A27" s="87" t="str">
        <f>WAC!B166</f>
        <v>Energy Star Window Air Conditioner - Cooling Zone 2 15000 Btu/hr</v>
      </c>
      <c r="B27" s="80" t="str">
        <f>VLOOKUP($A27,'Lookup Table'!$A$3:$D$66,2,0)</f>
        <v>Unit Must Comply with Energy Star specifications and replace an existing unit. Manufacturer, retailer or consumer rebate, coupon or other incentive.</v>
      </c>
      <c r="C27" s="80" t="s">
        <v>1316</v>
      </c>
      <c r="D27" s="80" t="str">
        <f>VLOOKUP($A27,'Lookup Table'!$A$3:$D$66,4,0)</f>
        <v>Cooling Zone 2</v>
      </c>
      <c r="E27" s="81">
        <f>WAC!E166</f>
        <v>224.4</v>
      </c>
      <c r="F27" s="81">
        <f>WAC!F166</f>
        <v>0</v>
      </c>
      <c r="G27" s="81">
        <f>WAC!G166</f>
        <v>0</v>
      </c>
      <c r="H27" s="82">
        <f>WAC!C166</f>
        <v>9</v>
      </c>
      <c r="I27" s="82" t="s">
        <v>136</v>
      </c>
      <c r="J27" s="97">
        <f>WAC!D166</f>
        <v>82.98487330185958</v>
      </c>
      <c r="K27" s="97">
        <f>WAC!K166</f>
        <v>89.31246989112637</v>
      </c>
      <c r="L27" s="84">
        <f>WAC!J166</f>
        <v>0</v>
      </c>
      <c r="M27" s="89">
        <f>WAC!L166</f>
        <v>0</v>
      </c>
      <c r="N27" s="88">
        <f>WAC!N166/WAC!$K166</f>
        <v>2.512527625273659</v>
      </c>
      <c r="O27" s="88">
        <f>WAC!O166/WAC!$K166</f>
        <v>0</v>
      </c>
      <c r="P27" s="88">
        <f>WAC!P166/WAC!$K166</f>
        <v>0</v>
      </c>
      <c r="Q27" s="88">
        <f>WAC!Q166/WAC!$K166</f>
        <v>2.5125277041961627</v>
      </c>
      <c r="R27" s="88">
        <f>WAC!S166/WAC!$K166</f>
        <v>0.31935806744028394</v>
      </c>
      <c r="S27" s="83">
        <f>WAC!T166/WAC!$K166</f>
        <v>0</v>
      </c>
      <c r="T27" s="83">
        <f>WAC!U166/WAC!$K166</f>
        <v>0.04115108064686424</v>
      </c>
      <c r="U27" s="83">
        <f>WAC!V166/WAC!$K166</f>
        <v>0.36050914808714823</v>
      </c>
      <c r="V27" s="83">
        <f t="shared" si="0"/>
        <v>-2.1520185561090144</v>
      </c>
      <c r="W27" s="84">
        <f>WAC!X166</f>
        <v>0.14348465046145803</v>
      </c>
      <c r="X27" s="84">
        <f>WAC!Y166/WAC!D166</f>
        <v>0.10389041736429602</v>
      </c>
      <c r="Y27" s="89">
        <f>WAC!M166</f>
        <v>0.05997345596551895</v>
      </c>
      <c r="Z27" s="84">
        <f>WAC!Y166/WAC!K166</f>
        <v>0.0965300045196711</v>
      </c>
      <c r="AA27" s="83" t="s">
        <v>137</v>
      </c>
      <c r="AB27" s="90" t="s">
        <v>138</v>
      </c>
      <c r="AC27" s="83">
        <f>WAC!Z166/WAC!$K166</f>
        <v>0</v>
      </c>
      <c r="AD27" s="83">
        <f>WAC!AA166/WAC!$K166</f>
        <v>0</v>
      </c>
      <c r="AE27" s="83">
        <f>WAC!AC166/WAC!$K166</f>
        <v>2.5125277041961627</v>
      </c>
      <c r="AF27" s="83">
        <f>WAC!AB166/WAC!$K166</f>
        <v>0.45703913491127934</v>
      </c>
      <c r="AG27" s="83">
        <f t="shared" si="1"/>
        <v>-2.055488569284883</v>
      </c>
      <c r="AH27" s="84">
        <f t="shared" si="2"/>
        <v>0.1819041175737008</v>
      </c>
      <c r="AI27" s="100" t="s">
        <v>139</v>
      </c>
      <c r="AJ27" s="100" t="s">
        <v>140</v>
      </c>
      <c r="AK27" s="150">
        <f>VLOOKUP(A27,WAC!B$143:R$206,17,0)</f>
        <v>349.56304320379905</v>
      </c>
    </row>
    <row r="28" spans="1:37" ht="45">
      <c r="A28" s="87" t="str">
        <f>WAC!B167</f>
        <v>Energy Star Window Air Conditioner - Cooling Zone 2 18000 Btu/hr</v>
      </c>
      <c r="B28" s="80" t="str">
        <f>VLOOKUP($A28,'Lookup Table'!$A$3:$D$66,2,0)</f>
        <v>Unit Must Comply with Energy Star specifications and replace an existing unit. Manufacturer, retailer or consumer rebate, coupon or other incentive.</v>
      </c>
      <c r="C28" s="80" t="s">
        <v>1316</v>
      </c>
      <c r="D28" s="80" t="str">
        <f>VLOOKUP($A28,'Lookup Table'!$A$3:$D$66,4,0)</f>
        <v>Cooling Zone 2</v>
      </c>
      <c r="E28" s="81">
        <f>WAC!E167</f>
        <v>269.28</v>
      </c>
      <c r="F28" s="81">
        <f>WAC!F167</f>
        <v>0</v>
      </c>
      <c r="G28" s="81">
        <f>WAC!G167</f>
        <v>0</v>
      </c>
      <c r="H28" s="82">
        <f>WAC!C167</f>
        <v>9</v>
      </c>
      <c r="I28" s="82" t="s">
        <v>136</v>
      </c>
      <c r="J28" s="97">
        <f>WAC!D167</f>
        <v>99.58184796223145</v>
      </c>
      <c r="K28" s="97">
        <f>WAC!K167</f>
        <v>107.17496386935159</v>
      </c>
      <c r="L28" s="84">
        <f>WAC!J167</f>
        <v>0</v>
      </c>
      <c r="M28" s="89">
        <f>WAC!L167</f>
        <v>0</v>
      </c>
      <c r="N28" s="88">
        <f>WAC!N167/WAC!$K167</f>
        <v>2.5125276252736604</v>
      </c>
      <c r="O28" s="88">
        <f>WAC!O167/WAC!$K167</f>
        <v>0</v>
      </c>
      <c r="P28" s="88">
        <f>WAC!P167/WAC!$K167</f>
        <v>0</v>
      </c>
      <c r="Q28" s="88">
        <f>WAC!Q167/WAC!$K167</f>
        <v>2.5125276472470834</v>
      </c>
      <c r="R28" s="88">
        <f>WAC!S167/WAC!$K167</f>
        <v>0.3193580674402841</v>
      </c>
      <c r="S28" s="83">
        <f>WAC!T167/WAC!$K167</f>
        <v>0</v>
      </c>
      <c r="T28" s="83">
        <f>WAC!U167/WAC!$K167</f>
        <v>0.04115108064686427</v>
      </c>
      <c r="U28" s="83">
        <f>WAC!V167/WAC!$K167</f>
        <v>0.3605091480871484</v>
      </c>
      <c r="V28" s="83">
        <f t="shared" si="0"/>
        <v>-2.152018499159935</v>
      </c>
      <c r="W28" s="84">
        <f>WAC!X167</f>
        <v>0.14348465046145806</v>
      </c>
      <c r="X28" s="84">
        <f>WAC!Y167/WAC!D167</f>
        <v>0.10389042119501155</v>
      </c>
      <c r="Y28" s="89">
        <f>WAC!M167</f>
        <v>0.07196814566850662</v>
      </c>
      <c r="Z28" s="84">
        <f>WAC!Y167/WAC!K167</f>
        <v>0.09653000807898868</v>
      </c>
      <c r="AA28" s="83" t="s">
        <v>137</v>
      </c>
      <c r="AB28" s="90" t="s">
        <v>138</v>
      </c>
      <c r="AC28" s="83">
        <f>WAC!Z167/WAC!$K167</f>
        <v>0</v>
      </c>
      <c r="AD28" s="83">
        <f>WAC!AA167/WAC!$K167</f>
        <v>0</v>
      </c>
      <c r="AE28" s="83">
        <f>WAC!AC167/WAC!$K167</f>
        <v>2.5125276472470834</v>
      </c>
      <c r="AF28" s="83">
        <f>WAC!AB167/WAC!$K167</f>
        <v>0.45703914914854965</v>
      </c>
      <c r="AG28" s="83">
        <f t="shared" si="1"/>
        <v>-2.055488498098534</v>
      </c>
      <c r="AH28" s="84">
        <f t="shared" si="2"/>
        <v>0.18190412736326167</v>
      </c>
      <c r="AI28" s="100" t="s">
        <v>139</v>
      </c>
      <c r="AJ28" s="100" t="s">
        <v>140</v>
      </c>
      <c r="AK28" s="150">
        <f>VLOOKUP(A28,WAC!B$143:R$206,17,0)</f>
        <v>349.56302697705826</v>
      </c>
    </row>
    <row r="29" spans="1:37" ht="45">
      <c r="A29" s="87" t="str">
        <f>WAC!B168</f>
        <v>Energy Star Window Air Conditioner - Cooling Zone 2 20000 Btu/hr</v>
      </c>
      <c r="B29" s="80" t="str">
        <f>VLOOKUP($A29,'Lookup Table'!$A$3:$D$66,2,0)</f>
        <v>Unit Must Comply with Energy Star specifications and replace an existing unit. Manufacturer, retailer or consumer rebate, coupon or other incentive.</v>
      </c>
      <c r="C29" s="80" t="s">
        <v>1316</v>
      </c>
      <c r="D29" s="80" t="str">
        <f>VLOOKUP($A29,'Lookup Table'!$A$3:$D$66,4,0)</f>
        <v>Cooling Zone 2</v>
      </c>
      <c r="E29" s="81">
        <f>WAC!E168</f>
        <v>299.2</v>
      </c>
      <c r="F29" s="81">
        <f>WAC!F168</f>
        <v>0</v>
      </c>
      <c r="G29" s="81">
        <f>WAC!G168</f>
        <v>0</v>
      </c>
      <c r="H29" s="82">
        <f>WAC!C168</f>
        <v>9</v>
      </c>
      <c r="I29" s="82" t="s">
        <v>136</v>
      </c>
      <c r="J29" s="97">
        <f>WAC!D168</f>
        <v>110.64649773581277</v>
      </c>
      <c r="K29" s="97">
        <f>WAC!K168</f>
        <v>119.0832931881685</v>
      </c>
      <c r="L29" s="84">
        <f>WAC!J168</f>
        <v>0</v>
      </c>
      <c r="M29" s="89">
        <f>WAC!L168</f>
        <v>0</v>
      </c>
      <c r="N29" s="88">
        <f>WAC!N168/WAC!$K168</f>
        <v>2.512527625273659</v>
      </c>
      <c r="O29" s="88">
        <f>WAC!O168/WAC!$K168</f>
        <v>0</v>
      </c>
      <c r="P29" s="88">
        <f>WAC!P168/WAC!$K168</f>
        <v>0</v>
      </c>
      <c r="Q29" s="88">
        <f>WAC!Q168/WAC!$K168</f>
        <v>2.5125277041961622</v>
      </c>
      <c r="R29" s="88">
        <f>WAC!S168/WAC!$K168</f>
        <v>0.3193580674402838</v>
      </c>
      <c r="S29" s="83">
        <f>WAC!T168/WAC!$K168</f>
        <v>0</v>
      </c>
      <c r="T29" s="83">
        <f>WAC!U168/WAC!$K168</f>
        <v>0.041151081981608315</v>
      </c>
      <c r="U29" s="83">
        <f>WAC!V168/WAC!$K168</f>
        <v>0.36050914942189205</v>
      </c>
      <c r="V29" s="83">
        <f t="shared" si="0"/>
        <v>-2.15201855477427</v>
      </c>
      <c r="W29" s="84">
        <f>WAC!X168</f>
        <v>0.14348465099269353</v>
      </c>
      <c r="X29" s="84">
        <f>WAC!Y168/WAC!D168</f>
        <v>0.10389041449125941</v>
      </c>
      <c r="Y29" s="89">
        <f>WAC!M168</f>
        <v>0.07996460795402527</v>
      </c>
      <c r="Z29" s="84">
        <f>WAC!Y168/WAC!K168</f>
        <v>0.09653000185018296</v>
      </c>
      <c r="AA29" s="83" t="s">
        <v>137</v>
      </c>
      <c r="AB29" s="90" t="s">
        <v>138</v>
      </c>
      <c r="AC29" s="83">
        <f>WAC!Z168/WAC!$K168</f>
        <v>0</v>
      </c>
      <c r="AD29" s="83">
        <f>WAC!AA168/WAC!$K168</f>
        <v>0</v>
      </c>
      <c r="AE29" s="83">
        <f>WAC!AC168/WAC!$K168</f>
        <v>2.5125277041961622</v>
      </c>
      <c r="AF29" s="83">
        <f>WAC!AB168/WAC!$K168</f>
        <v>0.45703915626718444</v>
      </c>
      <c r="AG29" s="83">
        <f t="shared" si="1"/>
        <v>-2.0554885479289777</v>
      </c>
      <c r="AH29" s="84">
        <f t="shared" si="2"/>
        <v>0.18190412607346984</v>
      </c>
      <c r="AI29" s="100" t="s">
        <v>139</v>
      </c>
      <c r="AJ29" s="100" t="s">
        <v>140</v>
      </c>
      <c r="AK29" s="150">
        <f>VLOOKUP(A29,WAC!B$143:R$206,17,0)</f>
        <v>349.56301886368755</v>
      </c>
    </row>
    <row r="30" spans="1:37" ht="45">
      <c r="A30" s="87" t="str">
        <f>WAC!B169</f>
        <v>Energy Star Window Air Conditioner - Cooling Zone 2 9000 Btu/hr</v>
      </c>
      <c r="B30" s="80" t="str">
        <f>VLOOKUP($A30,'Lookup Table'!$A$3:$D$66,2,0)</f>
        <v>Unit Must Comply with Energy Star specifications and replace an existing unit. Manufacturer, retailer or consumer rebate, coupon or other incentive.</v>
      </c>
      <c r="C30" s="80" t="s">
        <v>1316</v>
      </c>
      <c r="D30" s="80" t="str">
        <f>VLOOKUP($A30,'Lookup Table'!$A$3:$D$66,4,0)</f>
        <v>Cooling Zone 2</v>
      </c>
      <c r="E30" s="81">
        <f>WAC!E169</f>
        <v>147.06</v>
      </c>
      <c r="F30" s="81">
        <f>WAC!F169</f>
        <v>0</v>
      </c>
      <c r="G30" s="81">
        <f>WAC!G169</f>
        <v>0</v>
      </c>
      <c r="H30" s="82">
        <f>WAC!C169</f>
        <v>9</v>
      </c>
      <c r="I30" s="82" t="s">
        <v>136</v>
      </c>
      <c r="J30" s="97">
        <f>WAC!D169</f>
        <v>48.82653061224488</v>
      </c>
      <c r="K30" s="97">
        <f>WAC!K169</f>
        <v>52.54955357142855</v>
      </c>
      <c r="L30" s="84">
        <f>WAC!J169</f>
        <v>0</v>
      </c>
      <c r="M30" s="89">
        <f>WAC!L169</f>
        <v>0</v>
      </c>
      <c r="N30" s="88">
        <f>WAC!N169/WAC!$K169</f>
        <v>2.798502011630512</v>
      </c>
      <c r="O30" s="88">
        <f>WAC!O169/WAC!$K169</f>
        <v>0</v>
      </c>
      <c r="P30" s="88">
        <f>WAC!P169/WAC!$K169</f>
        <v>0</v>
      </c>
      <c r="Q30" s="88">
        <f>WAC!Q169/WAC!$K169</f>
        <v>2.798501948761162</v>
      </c>
      <c r="R30" s="88">
        <f>WAC!S169/WAC!$K169</f>
        <v>0.31935806744028394</v>
      </c>
      <c r="S30" s="83">
        <f>WAC!T169/WAC!$K169</f>
        <v>0</v>
      </c>
      <c r="T30" s="83">
        <f>WAC!U169/WAC!$K169</f>
        <v>0.041151083292175546</v>
      </c>
      <c r="U30" s="83">
        <f>WAC!V169/WAC!$K169</f>
        <v>0.3605091507324595</v>
      </c>
      <c r="V30" s="83">
        <f t="shared" si="0"/>
        <v>-2.4379927980287026</v>
      </c>
      <c r="W30" s="84">
        <f>WAC!X169</f>
        <v>0.12882218745392768</v>
      </c>
      <c r="X30" s="84">
        <f>WAC!Y169/WAC!D169</f>
        <v>0.10389041382441828</v>
      </c>
      <c r="Y30" s="89">
        <f>WAC!M169</f>
        <v>0.03528710454702377</v>
      </c>
      <c r="Z30" s="84">
        <f>WAC!Y169/WAC!K169</f>
        <v>0.09653000123058611</v>
      </c>
      <c r="AA30" s="83" t="s">
        <v>137</v>
      </c>
      <c r="AB30" s="90" t="s">
        <v>138</v>
      </c>
      <c r="AC30" s="83">
        <f>WAC!Z169/WAC!$K169</f>
        <v>0</v>
      </c>
      <c r="AD30" s="83">
        <f>WAC!AA169/WAC!$K169</f>
        <v>0</v>
      </c>
      <c r="AE30" s="83">
        <f>WAC!AC169/WAC!$K169</f>
        <v>2.798501948761162</v>
      </c>
      <c r="AF30" s="83">
        <f>WAC!AB169/WAC!$K169</f>
        <v>0.457039205088031</v>
      </c>
      <c r="AG30" s="83">
        <f t="shared" si="1"/>
        <v>-2.341462743673131</v>
      </c>
      <c r="AH30" s="84">
        <f t="shared" si="2"/>
        <v>0.1633156644005028</v>
      </c>
      <c r="AI30" s="100" t="s">
        <v>139</v>
      </c>
      <c r="AJ30" s="100" t="s">
        <v>140</v>
      </c>
      <c r="AK30" s="150">
        <f>VLOOKUP(A30,WAC!B$143:R$206,17,0)</f>
        <v>389.3500732771358</v>
      </c>
    </row>
    <row r="31" spans="1:37" ht="45">
      <c r="A31" s="87" t="str">
        <f>WAC!B170</f>
        <v>Energy Star Window Air Conditioner - Cooling Zone 2 11000 Btu/hr</v>
      </c>
      <c r="B31" s="80" t="str">
        <f>VLOOKUP($A31,'Lookup Table'!$A$3:$D$66,2,0)</f>
        <v>Unit Must Comply with Energy Star specifications and replace an existing unit. Manufacturer, retailer or consumer rebate, coupon or other incentive.</v>
      </c>
      <c r="C31" s="80" t="s">
        <v>1316</v>
      </c>
      <c r="D31" s="80" t="str">
        <f>VLOOKUP($A31,'Lookup Table'!$A$3:$D$66,4,0)</f>
        <v>Cooling Zone 2</v>
      </c>
      <c r="E31" s="81">
        <f>WAC!E170</f>
        <v>179.74</v>
      </c>
      <c r="F31" s="81">
        <f>WAC!F170</f>
        <v>0</v>
      </c>
      <c r="G31" s="81">
        <f>WAC!G170</f>
        <v>0</v>
      </c>
      <c r="H31" s="82">
        <f>WAC!C170</f>
        <v>9</v>
      </c>
      <c r="I31" s="82" t="s">
        <v>136</v>
      </c>
      <c r="J31" s="97">
        <f>WAC!D170</f>
        <v>59.67687074829928</v>
      </c>
      <c r="K31" s="97">
        <f>WAC!K170</f>
        <v>64.2272321428571</v>
      </c>
      <c r="L31" s="84">
        <f>WAC!J170</f>
        <v>0</v>
      </c>
      <c r="M31" s="89">
        <f>WAC!L170</f>
        <v>0</v>
      </c>
      <c r="N31" s="88">
        <f>WAC!N170/WAC!$K170</f>
        <v>2.798502011630513</v>
      </c>
      <c r="O31" s="88">
        <f>WAC!O170/WAC!$K170</f>
        <v>0</v>
      </c>
      <c r="P31" s="88">
        <f>WAC!P170/WAC!$K170</f>
        <v>0</v>
      </c>
      <c r="Q31" s="88">
        <f>WAC!Q170/WAC!$K170</f>
        <v>2.798501975158392</v>
      </c>
      <c r="R31" s="88">
        <f>WAC!S170/WAC!$K170</f>
        <v>0.31935806744028356</v>
      </c>
      <c r="S31" s="83">
        <f>WAC!T170/WAC!$K170</f>
        <v>0</v>
      </c>
      <c r="T31" s="83">
        <f>WAC!U170/WAC!$K170</f>
        <v>0.04115108287971884</v>
      </c>
      <c r="U31" s="83">
        <f>WAC!V170/WAC!$K170</f>
        <v>0.36050915032000236</v>
      </c>
      <c r="V31" s="83">
        <f t="shared" si="0"/>
        <v>-2.43799282483839</v>
      </c>
      <c r="W31" s="84">
        <f>WAC!X170</f>
        <v>0.12882218730654266</v>
      </c>
      <c r="X31" s="84">
        <f>WAC!Y170/WAC!D170</f>
        <v>0.1038904147122314</v>
      </c>
      <c r="Y31" s="89">
        <f>WAC!M170</f>
        <v>0.04312868043780327</v>
      </c>
      <c r="Z31" s="84">
        <f>WAC!Y170/WAC!K170</f>
        <v>0.09653000205549955</v>
      </c>
      <c r="AA31" s="83" t="s">
        <v>137</v>
      </c>
      <c r="AB31" s="90" t="s">
        <v>138</v>
      </c>
      <c r="AC31" s="83">
        <f>WAC!Z170/WAC!$K170</f>
        <v>0</v>
      </c>
      <c r="AD31" s="83">
        <f>WAC!AA170/WAC!$K170</f>
        <v>0</v>
      </c>
      <c r="AE31" s="83">
        <f>WAC!AC170/WAC!$K170</f>
        <v>2.798501975158392</v>
      </c>
      <c r="AF31" s="83">
        <f>WAC!AB170/WAC!$K170</f>
        <v>0.4570391951890698</v>
      </c>
      <c r="AG31" s="83">
        <f t="shared" si="1"/>
        <v>-2.3414627799693224</v>
      </c>
      <c r="AH31" s="84">
        <f t="shared" si="2"/>
        <v>0.16331565932277103</v>
      </c>
      <c r="AI31" s="100" t="s">
        <v>139</v>
      </c>
      <c r="AJ31" s="100" t="s">
        <v>140</v>
      </c>
      <c r="AK31" s="150">
        <f>VLOOKUP(A31,WAC!B$143:R$206,17,0)</f>
        <v>389.35005823418834</v>
      </c>
    </row>
    <row r="32" spans="1:37" ht="45">
      <c r="A32" s="87" t="str">
        <f>WAC!B171</f>
        <v>Energy Star Window Air Conditioner - Cooling Zone 2 13000 Btu/hr</v>
      </c>
      <c r="B32" s="80" t="str">
        <f>VLOOKUP($A32,'Lookup Table'!$A$3:$D$66,2,0)</f>
        <v>Unit Must Comply with Energy Star specifications and replace an existing unit. Manufacturer, retailer or consumer rebate, coupon or other incentive.</v>
      </c>
      <c r="C32" s="80" t="s">
        <v>1316</v>
      </c>
      <c r="D32" s="80" t="str">
        <f>VLOOKUP($A32,'Lookup Table'!$A$3:$D$66,4,0)</f>
        <v>Cooling Zone 2</v>
      </c>
      <c r="E32" s="81">
        <f>WAC!E171</f>
        <v>212.42</v>
      </c>
      <c r="F32" s="81">
        <f>WAC!F171</f>
        <v>0</v>
      </c>
      <c r="G32" s="81">
        <f>WAC!G171</f>
        <v>0</v>
      </c>
      <c r="H32" s="82">
        <f>WAC!C171</f>
        <v>9</v>
      </c>
      <c r="I32" s="82" t="s">
        <v>136</v>
      </c>
      <c r="J32" s="97">
        <f>WAC!D171</f>
        <v>70.52721088435374</v>
      </c>
      <c r="K32" s="97">
        <f>WAC!K171</f>
        <v>75.9049107142857</v>
      </c>
      <c r="L32" s="84">
        <f>WAC!J171</f>
        <v>0</v>
      </c>
      <c r="M32" s="89">
        <f>WAC!L171</f>
        <v>0</v>
      </c>
      <c r="N32" s="88">
        <f>WAC!N171/WAC!$K171</f>
        <v>2.7985020116305113</v>
      </c>
      <c r="O32" s="88">
        <f>WAC!O171/WAC!$K171</f>
        <v>0</v>
      </c>
      <c r="P32" s="88">
        <f>WAC!P171/WAC!$K171</f>
        <v>0</v>
      </c>
      <c r="Q32" s="88">
        <f>WAC!Q171/WAC!$K171</f>
        <v>2.7985019934333963</v>
      </c>
      <c r="R32" s="88">
        <f>WAC!S171/WAC!$K171</f>
        <v>0.319358067440284</v>
      </c>
      <c r="S32" s="83">
        <f>WAC!T171/WAC!$K171</f>
        <v>0</v>
      </c>
      <c r="T32" s="83">
        <f>WAC!U171/WAC!$K171</f>
        <v>0.041151082594171856</v>
      </c>
      <c r="U32" s="83">
        <f>WAC!V171/WAC!$K171</f>
        <v>0.3605091500344558</v>
      </c>
      <c r="V32" s="83">
        <f t="shared" si="0"/>
        <v>-2.4379928433989404</v>
      </c>
      <c r="W32" s="84">
        <f>WAC!X171</f>
        <v>0.12882218720450725</v>
      </c>
      <c r="X32" s="84">
        <f>WAC!Y171/WAC!D171</f>
        <v>0.10389041532687115</v>
      </c>
      <c r="Y32" s="89">
        <f>WAC!M171</f>
        <v>0.05097026005387306</v>
      </c>
      <c r="Z32" s="84">
        <f>WAC!Y171/WAC!K171</f>
        <v>0.09653000262659342</v>
      </c>
      <c r="AA32" s="83" t="s">
        <v>137</v>
      </c>
      <c r="AB32" s="90" t="s">
        <v>138</v>
      </c>
      <c r="AC32" s="83">
        <f>WAC!Z171/WAC!$K171</f>
        <v>0</v>
      </c>
      <c r="AD32" s="83">
        <f>WAC!AA171/WAC!$K171</f>
        <v>0</v>
      </c>
      <c r="AE32" s="83">
        <f>WAC!AC171/WAC!$K171</f>
        <v>2.7985019934333963</v>
      </c>
      <c r="AF32" s="83">
        <f>WAC!AB171/WAC!$K171</f>
        <v>0.4570391632078104</v>
      </c>
      <c r="AG32" s="83">
        <f t="shared" si="1"/>
        <v>-2.341462830225586</v>
      </c>
      <c r="AH32" s="84">
        <f t="shared" si="2"/>
        <v>0.16331564682828154</v>
      </c>
      <c r="AI32" s="100" t="s">
        <v>139</v>
      </c>
      <c r="AJ32" s="100" t="s">
        <v>140</v>
      </c>
      <c r="AK32" s="150">
        <f>VLOOKUP(A32,WAC!B$143:R$206,17,0)</f>
        <v>389.35007645929755</v>
      </c>
    </row>
    <row r="33" spans="1:37" ht="45">
      <c r="A33" s="87" t="str">
        <f>WAC!B172</f>
        <v>Energy Star Window Air Conditioner - Cooling Zone 2 8000 Btu/hr</v>
      </c>
      <c r="B33" s="80" t="str">
        <f>VLOOKUP($A33,'Lookup Table'!$A$3:$D$66,2,0)</f>
        <v>Unit Must Comply with Energy Star specifications and replace an existing unit. Manufacturer, retailer or consumer rebate, coupon or other incentive.</v>
      </c>
      <c r="C33" s="80" t="s">
        <v>1316</v>
      </c>
      <c r="D33" s="80" t="str">
        <f>VLOOKUP($A33,'Lookup Table'!$A$3:$D$66,4,0)</f>
        <v>Cooling Zone 2</v>
      </c>
      <c r="E33" s="81">
        <f>WAC!E172</f>
        <v>130.72</v>
      </c>
      <c r="F33" s="81">
        <f>WAC!F172</f>
        <v>0</v>
      </c>
      <c r="G33" s="81">
        <f>WAC!G172</f>
        <v>0</v>
      </c>
      <c r="H33" s="82">
        <f>WAC!C172</f>
        <v>9</v>
      </c>
      <c r="I33" s="82" t="s">
        <v>136</v>
      </c>
      <c r="J33" s="97">
        <f>WAC!D172</f>
        <v>43.40136054421771</v>
      </c>
      <c r="K33" s="97">
        <f>WAC!K172</f>
        <v>46.71071428571431</v>
      </c>
      <c r="L33" s="84">
        <f>WAC!J172</f>
        <v>0</v>
      </c>
      <c r="M33" s="89">
        <f>WAC!L172</f>
        <v>0</v>
      </c>
      <c r="N33" s="88">
        <f>WAC!N172/WAC!$K172</f>
        <v>2.7985020116305095</v>
      </c>
      <c r="O33" s="88">
        <f>WAC!O172/WAC!$K172</f>
        <v>0</v>
      </c>
      <c r="P33" s="88">
        <f>WAC!P172/WAC!$K172</f>
        <v>0</v>
      </c>
      <c r="Q33" s="88">
        <f>WAC!Q172/WAC!$K172</f>
        <v>2.798502093945923</v>
      </c>
      <c r="R33" s="88">
        <f>WAC!S172/WAC!$K172</f>
        <v>0.3193580674402837</v>
      </c>
      <c r="S33" s="83">
        <f>WAC!T172/WAC!$K172</f>
        <v>0</v>
      </c>
      <c r="T33" s="83">
        <f>WAC!U172/WAC!$K172</f>
        <v>0.04115108102366357</v>
      </c>
      <c r="U33" s="83">
        <f>WAC!V172/WAC!$K172</f>
        <v>0.36050914846394727</v>
      </c>
      <c r="V33" s="83">
        <f t="shared" si="0"/>
        <v>-2.4379929454819758</v>
      </c>
      <c r="W33" s="84">
        <f>WAC!X172</f>
        <v>0.12882218664331116</v>
      </c>
      <c r="X33" s="84">
        <f>WAC!Y172/WAC!D172</f>
        <v>0.10389041870739013</v>
      </c>
      <c r="Y33" s="89">
        <f>WAC!M172</f>
        <v>0.031366314738988876</v>
      </c>
      <c r="Z33" s="84">
        <f>WAC!Y172/WAC!K172</f>
        <v>0.09653000576760988</v>
      </c>
      <c r="AA33" s="83" t="s">
        <v>137</v>
      </c>
      <c r="AB33" s="90" t="s">
        <v>138</v>
      </c>
      <c r="AC33" s="83">
        <f>WAC!Z172/WAC!$K172</f>
        <v>0</v>
      </c>
      <c r="AD33" s="83">
        <f>WAC!AA172/WAC!$K172</f>
        <v>0</v>
      </c>
      <c r="AE33" s="83">
        <f>WAC!AC172/WAC!$K172</f>
        <v>2.798502093945923</v>
      </c>
      <c r="AF33" s="83">
        <f>WAC!AB172/WAC!$K172</f>
        <v>0.457039150643744</v>
      </c>
      <c r="AG33" s="83">
        <f t="shared" si="1"/>
        <v>-2.341462943302179</v>
      </c>
      <c r="AH33" s="84">
        <f t="shared" si="2"/>
        <v>0.1633156364729794</v>
      </c>
      <c r="AI33" s="100" t="s">
        <v>139</v>
      </c>
      <c r="AJ33" s="100" t="s">
        <v>140</v>
      </c>
      <c r="AK33" s="150">
        <f>VLOOKUP(A33,WAC!B$143:R$206,17,0)</f>
        <v>389.35008361916175</v>
      </c>
    </row>
    <row r="34" spans="1:37" ht="45">
      <c r="A34" s="87" t="str">
        <f>WAC!B173</f>
        <v>Energy Star Window Air Conditioner - Cooling Zone 2 10000 Btu/hr</v>
      </c>
      <c r="B34" s="80" t="str">
        <f>VLOOKUP($A34,'Lookup Table'!$A$3:$D$66,2,0)</f>
        <v>Unit Must Comply with Energy Star specifications and replace an existing unit. Manufacturer, retailer or consumer rebate, coupon or other incentive.</v>
      </c>
      <c r="C34" s="80" t="s">
        <v>1316</v>
      </c>
      <c r="D34" s="80" t="str">
        <f>VLOOKUP($A34,'Lookup Table'!$A$3:$D$66,4,0)</f>
        <v>Cooling Zone 2</v>
      </c>
      <c r="E34" s="81">
        <f>WAC!E173</f>
        <v>163.4</v>
      </c>
      <c r="F34" s="81">
        <f>WAC!F173</f>
        <v>0</v>
      </c>
      <c r="G34" s="81">
        <f>WAC!G173</f>
        <v>0</v>
      </c>
      <c r="H34" s="82">
        <f>WAC!C173</f>
        <v>9</v>
      </c>
      <c r="I34" s="82" t="s">
        <v>136</v>
      </c>
      <c r="J34" s="97">
        <f>WAC!D173</f>
        <v>54.25170068027205</v>
      </c>
      <c r="K34" s="97">
        <f>WAC!K173</f>
        <v>58.3883928571428</v>
      </c>
      <c r="L34" s="84">
        <f>WAC!J173</f>
        <v>0</v>
      </c>
      <c r="M34" s="89">
        <f>WAC!L173</f>
        <v>0</v>
      </c>
      <c r="N34" s="88">
        <f>WAC!N173/WAC!$K173</f>
        <v>2.798502011630514</v>
      </c>
      <c r="O34" s="88">
        <f>WAC!O173/WAC!$K173</f>
        <v>0</v>
      </c>
      <c r="P34" s="88">
        <f>WAC!P173/WAC!$K173</f>
        <v>0</v>
      </c>
      <c r="Q34" s="88">
        <f>WAC!Q173/WAC!$K173</f>
        <v>2.7985020939459275</v>
      </c>
      <c r="R34" s="88">
        <f>WAC!S173/WAC!$K173</f>
        <v>0.3193580674402835</v>
      </c>
      <c r="S34" s="83">
        <f>WAC!T173/WAC!$K173</f>
        <v>0</v>
      </c>
      <c r="T34" s="83">
        <f>WAC!U173/WAC!$K173</f>
        <v>0.04115108102366363</v>
      </c>
      <c r="U34" s="83">
        <f>WAC!V173/WAC!$K173</f>
        <v>0.3605091484639471</v>
      </c>
      <c r="V34" s="83">
        <f t="shared" si="0"/>
        <v>-2.43799294548198</v>
      </c>
      <c r="W34" s="84">
        <f>WAC!X173</f>
        <v>0.1288221866433109</v>
      </c>
      <c r="X34" s="84">
        <f>WAC!Y173/WAC!D173</f>
        <v>0.1038904274967398</v>
      </c>
      <c r="Y34" s="89">
        <f>WAC!M173</f>
        <v>0.03920789062976837</v>
      </c>
      <c r="Z34" s="84">
        <f>WAC!Y173/WAC!K173</f>
        <v>0.096530013934253</v>
      </c>
      <c r="AA34" s="83" t="s">
        <v>137</v>
      </c>
      <c r="AB34" s="90" t="s">
        <v>138</v>
      </c>
      <c r="AC34" s="83">
        <f>WAC!Z173/WAC!$K173</f>
        <v>0</v>
      </c>
      <c r="AD34" s="83">
        <f>WAC!AA173/WAC!$K173</f>
        <v>0</v>
      </c>
      <c r="AE34" s="83">
        <f>WAC!AC173/WAC!$K173</f>
        <v>2.7985020939459275</v>
      </c>
      <c r="AF34" s="83">
        <f>WAC!AB173/WAC!$K173</f>
        <v>0.45703915064374473</v>
      </c>
      <c r="AG34" s="83">
        <f t="shared" si="1"/>
        <v>-2.341462943302183</v>
      </c>
      <c r="AH34" s="84">
        <f t="shared" si="2"/>
        <v>0.1633156364729794</v>
      </c>
      <c r="AI34" s="100" t="s">
        <v>139</v>
      </c>
      <c r="AJ34" s="100" t="s">
        <v>140</v>
      </c>
      <c r="AK34" s="150">
        <f>VLOOKUP(A34,WAC!B$143:R$206,17,0)</f>
        <v>389.35010223480987</v>
      </c>
    </row>
    <row r="35" spans="1:37" ht="45">
      <c r="A35" s="87" t="str">
        <f>WAC!B174</f>
        <v>Energy Star Window Air Conditioner - Cooling Zone 2 12000 Btu/hr</v>
      </c>
      <c r="B35" s="80" t="str">
        <f>VLOOKUP($A35,'Lookup Table'!$A$3:$D$66,2,0)</f>
        <v>Unit Must Comply with Energy Star specifications and replace an existing unit. Manufacturer, retailer or consumer rebate, coupon or other incentive.</v>
      </c>
      <c r="C35" s="80" t="s">
        <v>1316</v>
      </c>
      <c r="D35" s="80" t="str">
        <f>VLOOKUP($A35,'Lookup Table'!$A$3:$D$66,4,0)</f>
        <v>Cooling Zone 2</v>
      </c>
      <c r="E35" s="81">
        <f>WAC!E174</f>
        <v>196.08</v>
      </c>
      <c r="F35" s="81">
        <f>WAC!F174</f>
        <v>0</v>
      </c>
      <c r="G35" s="81">
        <f>WAC!G174</f>
        <v>0</v>
      </c>
      <c r="H35" s="82">
        <f>WAC!C174</f>
        <v>9</v>
      </c>
      <c r="I35" s="82" t="s">
        <v>136</v>
      </c>
      <c r="J35" s="97">
        <f>WAC!D174</f>
        <v>65.10204081632662</v>
      </c>
      <c r="K35" s="97">
        <f>WAC!K174</f>
        <v>70.06607142857153</v>
      </c>
      <c r="L35" s="84">
        <f>WAC!J174</f>
        <v>0</v>
      </c>
      <c r="M35" s="89">
        <f>WAC!L174</f>
        <v>0</v>
      </c>
      <c r="N35" s="88">
        <f>WAC!N174/WAC!$K174</f>
        <v>2.798502011630507</v>
      </c>
      <c r="O35" s="88">
        <f>WAC!O174/WAC!$K174</f>
        <v>0</v>
      </c>
      <c r="P35" s="88">
        <f>WAC!P174/WAC!$K174</f>
        <v>0</v>
      </c>
      <c r="Q35" s="88">
        <f>WAC!Q174/WAC!$K174</f>
        <v>2.7985020939459204</v>
      </c>
      <c r="R35" s="88">
        <f>WAC!S174/WAC!$K174</f>
        <v>0.3193580674402841</v>
      </c>
      <c r="S35" s="83">
        <f>WAC!T174/WAC!$K174</f>
        <v>0</v>
      </c>
      <c r="T35" s="83">
        <f>WAC!U174/WAC!$K174</f>
        <v>0.04115108102366353</v>
      </c>
      <c r="U35" s="83">
        <f>WAC!V174/WAC!$K174</f>
        <v>0.36050914846394766</v>
      </c>
      <c r="V35" s="83">
        <f t="shared" si="0"/>
        <v>-2.4379929454819727</v>
      </c>
      <c r="W35" s="84">
        <f>WAC!X174</f>
        <v>0.12882218664331144</v>
      </c>
      <c r="X35" s="84">
        <f>WAC!Y174/WAC!D174</f>
        <v>0.10389041870739005</v>
      </c>
      <c r="Y35" s="89">
        <f>WAC!M174</f>
        <v>0.047049470245838165</v>
      </c>
      <c r="Z35" s="84">
        <f>WAC!Y174/WAC!K174</f>
        <v>0.09653000576760978</v>
      </c>
      <c r="AA35" s="83" t="s">
        <v>137</v>
      </c>
      <c r="AB35" s="90" t="s">
        <v>138</v>
      </c>
      <c r="AC35" s="83">
        <f>WAC!Z174/WAC!$K174</f>
        <v>0</v>
      </c>
      <c r="AD35" s="83">
        <f>WAC!AA174/WAC!$K174</f>
        <v>0</v>
      </c>
      <c r="AE35" s="83">
        <f>WAC!AC174/WAC!$K174</f>
        <v>2.7985020939459204</v>
      </c>
      <c r="AF35" s="83">
        <f>WAC!AB174/WAC!$K174</f>
        <v>0.45703915064374356</v>
      </c>
      <c r="AG35" s="83">
        <f t="shared" si="1"/>
        <v>-2.3414629433021767</v>
      </c>
      <c r="AH35" s="84">
        <f t="shared" si="2"/>
        <v>0.1633156364729794</v>
      </c>
      <c r="AI35" s="100" t="s">
        <v>139</v>
      </c>
      <c r="AJ35" s="100" t="s">
        <v>140</v>
      </c>
      <c r="AK35" s="150">
        <f>VLOOKUP(A35,WAC!B$143:R$206,17,0)</f>
        <v>389.3500836191614</v>
      </c>
    </row>
    <row r="36" spans="1:37" ht="45">
      <c r="A36" s="87" t="str">
        <f>WAC!B175</f>
        <v>Energy Star Window Air Conditioner - Cooling Zone PNW Average 6000 Btu/hr</v>
      </c>
      <c r="B36" s="80" t="str">
        <f>VLOOKUP($A36,'Lookup Table'!$A$3:$D$66,2,0)</f>
        <v>Unit Must Comply with Energy Star specifications and replace an existing unit. Manufacturer, retailer or consumer rebate, coupon or other incentive.</v>
      </c>
      <c r="C36" s="80" t="s">
        <v>1316</v>
      </c>
      <c r="D36" s="80" t="str">
        <f>VLOOKUP($A36,'Lookup Table'!$A$3:$D$66,4,0)</f>
        <v>Cooling Zone PNW Average</v>
      </c>
      <c r="E36" s="81">
        <f>WAC!E175</f>
        <v>89.76</v>
      </c>
      <c r="F36" s="81">
        <f>WAC!F175</f>
        <v>0</v>
      </c>
      <c r="G36" s="81">
        <f>WAC!G175</f>
        <v>0</v>
      </c>
      <c r="H36" s="82">
        <f>WAC!C175</f>
        <v>9</v>
      </c>
      <c r="I36" s="82" t="s">
        <v>136</v>
      </c>
      <c r="J36" s="97">
        <f>WAC!D175</f>
        <v>28.06628769630987</v>
      </c>
      <c r="K36" s="97">
        <f>WAC!K175</f>
        <v>30.2063421331535</v>
      </c>
      <c r="L36" s="84">
        <f>WAC!J175</f>
        <v>0</v>
      </c>
      <c r="M36" s="89">
        <f>WAC!L175</f>
        <v>0</v>
      </c>
      <c r="N36" s="88">
        <f>WAC!N175/WAC!$K175</f>
        <v>2.971562023547138</v>
      </c>
      <c r="O36" s="88">
        <f>WAC!O175/WAC!$K175</f>
        <v>0</v>
      </c>
      <c r="P36" s="88">
        <f>WAC!P175/WAC!$K175</f>
        <v>0</v>
      </c>
      <c r="Q36" s="88">
        <f>WAC!Q175/WAC!$K175</f>
        <v>2.9715619653430947</v>
      </c>
      <c r="R36" s="88">
        <f>WAC!S175/WAC!$K175</f>
        <v>0.319358067440284</v>
      </c>
      <c r="S36" s="83">
        <f>WAC!T175/WAC!$K175</f>
        <v>0</v>
      </c>
      <c r="T36" s="83">
        <f>WAC!U175/WAC!$K175</f>
        <v>0.04115108107024342</v>
      </c>
      <c r="U36" s="83">
        <f>WAC!V175/WAC!$K175</f>
        <v>0.3605091485105274</v>
      </c>
      <c r="V36" s="83">
        <f t="shared" si="0"/>
        <v>-2.6110528168325673</v>
      </c>
      <c r="W36" s="84">
        <f>WAC!X175</f>
        <v>0.12131974552568468</v>
      </c>
      <c r="X36" s="84">
        <f>WAC!Y175/WAC!D175</f>
        <v>0.10389042129068078</v>
      </c>
      <c r="Y36" s="89">
        <f>WAC!M175</f>
        <v>0.02028360404074192</v>
      </c>
      <c r="Z36" s="84">
        <f>WAC!Y175/WAC!K175</f>
        <v>0.09653000816787993</v>
      </c>
      <c r="AA36" s="83" t="s">
        <v>137</v>
      </c>
      <c r="AB36" s="90" t="s">
        <v>138</v>
      </c>
      <c r="AC36" s="83">
        <f>WAC!Z175/WAC!$K175</f>
        <v>0</v>
      </c>
      <c r="AD36" s="83">
        <f>WAC!AA175/WAC!$K175</f>
        <v>0</v>
      </c>
      <c r="AE36" s="83">
        <f>WAC!AC175/WAC!$K175</f>
        <v>2.9715619653430947</v>
      </c>
      <c r="AF36" s="83">
        <f>WAC!AB175/WAC!$K175</f>
        <v>0.45703921393472646</v>
      </c>
      <c r="AG36" s="83">
        <f t="shared" si="1"/>
        <v>-2.5145227514083683</v>
      </c>
      <c r="AH36" s="84">
        <f t="shared" si="2"/>
        <v>0.15380436930648256</v>
      </c>
      <c r="AI36" s="100" t="s">
        <v>139</v>
      </c>
      <c r="AJ36" s="100" t="s">
        <v>140</v>
      </c>
      <c r="AK36" s="150">
        <f>VLOOKUP(A36,WAC!B$143:R$206,17,0)</f>
        <v>413.4275560112943</v>
      </c>
    </row>
    <row r="37" spans="1:37" ht="45">
      <c r="A37" s="87" t="str">
        <f>WAC!B176</f>
        <v>Energy Star Window Air Conditioner - Cooling Zone PNW Average 16000 Btu/hr</v>
      </c>
      <c r="B37" s="80" t="str">
        <f>VLOOKUP($A37,'Lookup Table'!$A$3:$D$66,2,0)</f>
        <v>Unit Must Comply with Energy Star specifications and replace an existing unit. Manufacturer, retailer or consumer rebate, coupon or other incentive.</v>
      </c>
      <c r="C37" s="80" t="s">
        <v>1316</v>
      </c>
      <c r="D37" s="80" t="str">
        <f>VLOOKUP($A37,'Lookup Table'!$A$3:$D$66,4,0)</f>
        <v>Cooling Zone PNW Average</v>
      </c>
      <c r="E37" s="81">
        <f>WAC!E176</f>
        <v>239.36</v>
      </c>
      <c r="F37" s="81">
        <f>WAC!F176</f>
        <v>0</v>
      </c>
      <c r="G37" s="81">
        <f>WAC!G176</f>
        <v>0</v>
      </c>
      <c r="H37" s="82">
        <f>WAC!C176</f>
        <v>9</v>
      </c>
      <c r="I37" s="82" t="s">
        <v>136</v>
      </c>
      <c r="J37" s="97">
        <f>WAC!D176</f>
        <v>74.84343385682632</v>
      </c>
      <c r="K37" s="97">
        <f>WAC!K176</f>
        <v>80.55024568840933</v>
      </c>
      <c r="L37" s="84">
        <f>WAC!J176</f>
        <v>0</v>
      </c>
      <c r="M37" s="89">
        <f>WAC!L176</f>
        <v>0</v>
      </c>
      <c r="N37" s="88">
        <f>WAC!N176/WAC!$K176</f>
        <v>2.9715620235471376</v>
      </c>
      <c r="O37" s="88">
        <f>WAC!O176/WAC!$K176</f>
        <v>0</v>
      </c>
      <c r="P37" s="88">
        <f>WAC!P176/WAC!$K176</f>
        <v>0</v>
      </c>
      <c r="Q37" s="88">
        <f>WAC!Q176/WAC!$K176</f>
        <v>2.9715619653430942</v>
      </c>
      <c r="R37" s="88">
        <f>WAC!S176/WAC!$K176</f>
        <v>0.3193580674402838</v>
      </c>
      <c r="S37" s="83">
        <f>WAC!T176/WAC!$K176</f>
        <v>0</v>
      </c>
      <c r="T37" s="83">
        <f>WAC!U176/WAC!$K176</f>
        <v>0.04115108107024342</v>
      </c>
      <c r="U37" s="83">
        <f>WAC!V176/WAC!$K176</f>
        <v>0.3605091485105272</v>
      </c>
      <c r="V37" s="83">
        <f t="shared" si="0"/>
        <v>-2.611052816832567</v>
      </c>
      <c r="W37" s="84">
        <f>WAC!X176</f>
        <v>0.12131974552568463</v>
      </c>
      <c r="X37" s="84">
        <f>WAC!Y176/WAC!D176</f>
        <v>0.10389042341439038</v>
      </c>
      <c r="Y37" s="89">
        <f>WAC!M176</f>
        <v>0.054089609533548355</v>
      </c>
      <c r="Z37" s="84">
        <f>WAC!Y176/WAC!K176</f>
        <v>0.09653001014112927</v>
      </c>
      <c r="AA37" s="83" t="s">
        <v>137</v>
      </c>
      <c r="AB37" s="90" t="s">
        <v>138</v>
      </c>
      <c r="AC37" s="83">
        <f>WAC!Z176/WAC!$K176</f>
        <v>0</v>
      </c>
      <c r="AD37" s="83">
        <f>WAC!AA176/WAC!$K176</f>
        <v>0</v>
      </c>
      <c r="AE37" s="83">
        <f>WAC!AC176/WAC!$K176</f>
        <v>2.9715619653430942</v>
      </c>
      <c r="AF37" s="83">
        <f>WAC!AB176/WAC!$K176</f>
        <v>0.4570392139347264</v>
      </c>
      <c r="AG37" s="83">
        <f t="shared" si="1"/>
        <v>-2.514522751408368</v>
      </c>
      <c r="AH37" s="84">
        <f t="shared" si="2"/>
        <v>0.15380436930648256</v>
      </c>
      <c r="AI37" s="100" t="s">
        <v>139</v>
      </c>
      <c r="AJ37" s="100" t="s">
        <v>140</v>
      </c>
      <c r="AK37" s="150">
        <f>VLOOKUP(A37,WAC!B$143:R$206,17,0)</f>
        <v>413.4275650072341</v>
      </c>
    </row>
    <row r="38" spans="1:37" ht="45">
      <c r="A38" s="87" t="str">
        <f>WAC!B177</f>
        <v>Energy Star Window Air Conditioner - Cooling Zone PNW Average 19000 Btu/hr</v>
      </c>
      <c r="B38" s="80" t="str">
        <f>VLOOKUP($A38,'Lookup Table'!$A$3:$D$66,2,0)</f>
        <v>Unit Must Comply with Energy Star specifications and replace an existing unit. Manufacturer, retailer or consumer rebate, coupon or other incentive.</v>
      </c>
      <c r="C38" s="80" t="s">
        <v>1316</v>
      </c>
      <c r="D38" s="80" t="str">
        <f>VLOOKUP($A38,'Lookup Table'!$A$3:$D$66,4,0)</f>
        <v>Cooling Zone PNW Average</v>
      </c>
      <c r="E38" s="81">
        <f>WAC!E177</f>
        <v>284.24</v>
      </c>
      <c r="F38" s="81">
        <f>WAC!F177</f>
        <v>0</v>
      </c>
      <c r="G38" s="81">
        <f>WAC!G177</f>
        <v>0</v>
      </c>
      <c r="H38" s="82">
        <f>WAC!C177</f>
        <v>9</v>
      </c>
      <c r="I38" s="82" t="s">
        <v>136</v>
      </c>
      <c r="J38" s="97">
        <f>WAC!D177</f>
        <v>88.87657770498117</v>
      </c>
      <c r="K38" s="97">
        <f>WAC!K177</f>
        <v>95.65341675498598</v>
      </c>
      <c r="L38" s="84">
        <f>WAC!J177</f>
        <v>0</v>
      </c>
      <c r="M38" s="89">
        <f>WAC!L177</f>
        <v>0</v>
      </c>
      <c r="N38" s="88">
        <f>WAC!N177/WAC!$K177</f>
        <v>2.9715620235471407</v>
      </c>
      <c r="O38" s="88">
        <f>WAC!O177/WAC!$K177</f>
        <v>0</v>
      </c>
      <c r="P38" s="88">
        <f>WAC!P177/WAC!$K177</f>
        <v>0</v>
      </c>
      <c r="Q38" s="88">
        <f>WAC!Q177/WAC!$K177</f>
        <v>2.9715619254626895</v>
      </c>
      <c r="R38" s="88">
        <f>WAC!S177/WAC!$K177</f>
        <v>0.31935806744028383</v>
      </c>
      <c r="S38" s="83">
        <f>WAC!T177/WAC!$K177</f>
        <v>0</v>
      </c>
      <c r="T38" s="83">
        <f>WAC!U177/WAC!$K177</f>
        <v>0.0411510823165062</v>
      </c>
      <c r="U38" s="83">
        <f>WAC!V177/WAC!$K177</f>
        <v>0.36050914975679005</v>
      </c>
      <c r="V38" s="83">
        <f t="shared" si="0"/>
        <v>-2.6110527757058994</v>
      </c>
      <c r="W38" s="84">
        <f>WAC!X177</f>
        <v>0.12131974594508105</v>
      </c>
      <c r="X38" s="84">
        <f>WAC!Y177/WAC!D177</f>
        <v>0.10389042173777764</v>
      </c>
      <c r="Y38" s="89">
        <f>WAC!M177</f>
        <v>0.06423141062259674</v>
      </c>
      <c r="Z38" s="84">
        <f>WAC!Y177/WAC!K177</f>
        <v>0.09653000858330095</v>
      </c>
      <c r="AA38" s="83" t="s">
        <v>137</v>
      </c>
      <c r="AB38" s="90" t="s">
        <v>138</v>
      </c>
      <c r="AC38" s="83">
        <f>WAC!Z177/WAC!$K177</f>
        <v>0</v>
      </c>
      <c r="AD38" s="83">
        <f>WAC!AA177/WAC!$K177</f>
        <v>0</v>
      </c>
      <c r="AE38" s="83">
        <f>WAC!AC177/WAC!$K177</f>
        <v>2.9715619254626895</v>
      </c>
      <c r="AF38" s="83">
        <f>WAC!AB177/WAC!$K177</f>
        <v>0.45703924384503275</v>
      </c>
      <c r="AG38" s="83">
        <f t="shared" si="1"/>
        <v>-2.514522681617657</v>
      </c>
      <c r="AH38" s="84">
        <f t="shared" si="2"/>
        <v>0.15380438143615974</v>
      </c>
      <c r="AI38" s="100" t="s">
        <v>139</v>
      </c>
      <c r="AJ38" s="100" t="s">
        <v>140</v>
      </c>
      <c r="AK38" s="150">
        <f>VLOOKUP(A38,WAC!B$143:R$206,17,0)</f>
        <v>413.42757495011534</v>
      </c>
    </row>
    <row r="39" spans="1:37" ht="45">
      <c r="A39" s="87" t="str">
        <f>WAC!B178</f>
        <v>Energy Star Window Air Conditioner - Cooling Zone PNW Average 17000 Btu/hr</v>
      </c>
      <c r="B39" s="80" t="str">
        <f>VLOOKUP($A39,'Lookup Table'!$A$3:$D$66,2,0)</f>
        <v>Unit Must Comply with Energy Star specifications and replace an existing unit. Manufacturer, retailer or consumer rebate, coupon or other incentive.</v>
      </c>
      <c r="C39" s="80" t="s">
        <v>1316</v>
      </c>
      <c r="D39" s="80" t="str">
        <f>VLOOKUP($A39,'Lookup Table'!$A$3:$D$66,4,0)</f>
        <v>Cooling Zone PNW Average</v>
      </c>
      <c r="E39" s="81">
        <f>WAC!E178</f>
        <v>254.32</v>
      </c>
      <c r="F39" s="81">
        <f>WAC!F178</f>
        <v>0</v>
      </c>
      <c r="G39" s="81">
        <f>WAC!G178</f>
        <v>0</v>
      </c>
      <c r="H39" s="82">
        <f>WAC!C178</f>
        <v>9</v>
      </c>
      <c r="I39" s="82" t="s">
        <v>136</v>
      </c>
      <c r="J39" s="97">
        <f>WAC!D178</f>
        <v>79.52114847287794</v>
      </c>
      <c r="K39" s="97">
        <f>WAC!K178</f>
        <v>85.58463604393488</v>
      </c>
      <c r="L39" s="84">
        <f>WAC!J178</f>
        <v>0</v>
      </c>
      <c r="M39" s="89">
        <f>WAC!L178</f>
        <v>0</v>
      </c>
      <c r="N39" s="88">
        <f>WAC!N178/WAC!$K178</f>
        <v>2.9715620235471385</v>
      </c>
      <c r="O39" s="88">
        <f>WAC!O178/WAC!$K178</f>
        <v>0</v>
      </c>
      <c r="P39" s="88">
        <f>WAC!P178/WAC!$K178</f>
        <v>0</v>
      </c>
      <c r="Q39" s="88">
        <f>WAC!Q178/WAC!$K178</f>
        <v>2.971562009915316</v>
      </c>
      <c r="R39" s="88">
        <f>WAC!S178/WAC!$K178</f>
        <v>0.3193580674402837</v>
      </c>
      <c r="S39" s="83">
        <f>WAC!T178/WAC!$K178</f>
        <v>0</v>
      </c>
      <c r="T39" s="83">
        <f>WAC!U178/WAC!$K178</f>
        <v>0.04115107967736155</v>
      </c>
      <c r="U39" s="83">
        <f>WAC!V178/WAC!$K178</f>
        <v>0.36050914711764526</v>
      </c>
      <c r="V39" s="83">
        <f t="shared" si="0"/>
        <v>-2.611052862797671</v>
      </c>
      <c r="W39" s="84">
        <f>WAC!X178</f>
        <v>0.1213197450569473</v>
      </c>
      <c r="X39" s="84">
        <f>WAC!Y178/WAC!D178</f>
        <v>0.1038904147946279</v>
      </c>
      <c r="Y39" s="89">
        <f>WAC!M178</f>
        <v>0.057470209896564484</v>
      </c>
      <c r="Z39" s="84">
        <f>WAC!Y178/WAC!K178</f>
        <v>0.09653000213205845</v>
      </c>
      <c r="AA39" s="83" t="s">
        <v>137</v>
      </c>
      <c r="AB39" s="90" t="s">
        <v>138</v>
      </c>
      <c r="AC39" s="83">
        <f>WAC!Z178/WAC!$K178</f>
        <v>0</v>
      </c>
      <c r="AD39" s="83">
        <f>WAC!AA178/WAC!$K178</f>
        <v>0</v>
      </c>
      <c r="AE39" s="83">
        <f>WAC!AC178/WAC!$K178</f>
        <v>2.971562009915316</v>
      </c>
      <c r="AF39" s="83">
        <f>WAC!AB178/WAC!$K178</f>
        <v>0.4570391805055613</v>
      </c>
      <c r="AG39" s="83">
        <f t="shared" si="1"/>
        <v>-2.514522829409755</v>
      </c>
      <c r="AH39" s="84">
        <f t="shared" si="2"/>
        <v>0.15380435574978496</v>
      </c>
      <c r="AI39" s="100" t="s">
        <v>139</v>
      </c>
      <c r="AJ39" s="100" t="s">
        <v>140</v>
      </c>
      <c r="AK39" s="150">
        <f>VLOOKUP(A39,WAC!B$143:R$206,17,0)</f>
        <v>413.427560244678</v>
      </c>
    </row>
    <row r="40" spans="1:37" ht="45">
      <c r="A40" s="87" t="str">
        <f>WAC!B179</f>
        <v>Energy Star Window Air Conditioner - Cooling Zone PNW Average 5000 Btu/hr</v>
      </c>
      <c r="B40" s="80" t="str">
        <f>VLOOKUP($A40,'Lookup Table'!$A$3:$D$66,2,0)</f>
        <v>Unit Must Comply with Energy Star specifications and replace an existing unit. Manufacturer, retailer or consumer rebate, coupon or other incentive.</v>
      </c>
      <c r="C40" s="80" t="s">
        <v>1316</v>
      </c>
      <c r="D40" s="80" t="str">
        <f>VLOOKUP($A40,'Lookup Table'!$A$3:$D$66,4,0)</f>
        <v>Cooling Zone PNW Average</v>
      </c>
      <c r="E40" s="81">
        <f>WAC!E179</f>
        <v>74.8</v>
      </c>
      <c r="F40" s="81">
        <f>WAC!F179</f>
        <v>0</v>
      </c>
      <c r="G40" s="81">
        <f>WAC!G179</f>
        <v>0</v>
      </c>
      <c r="H40" s="82">
        <f>WAC!C179</f>
        <v>9</v>
      </c>
      <c r="I40" s="82" t="s">
        <v>136</v>
      </c>
      <c r="J40" s="97">
        <f>WAC!D179</f>
        <v>23.388573080258254</v>
      </c>
      <c r="K40" s="97">
        <f>WAC!K179</f>
        <v>25.171951777627946</v>
      </c>
      <c r="L40" s="84">
        <f>WAC!J179</f>
        <v>0</v>
      </c>
      <c r="M40" s="89">
        <f>WAC!L179</f>
        <v>0</v>
      </c>
      <c r="N40" s="88">
        <f>WAC!N179/WAC!$K179</f>
        <v>2.971562023547134</v>
      </c>
      <c r="O40" s="88">
        <f>WAC!O179/WAC!$K179</f>
        <v>0</v>
      </c>
      <c r="P40" s="88">
        <f>WAC!P179/WAC!$K179</f>
        <v>0</v>
      </c>
      <c r="Q40" s="88">
        <f>WAC!Q179/WAC!$K179</f>
        <v>2.9715621168886406</v>
      </c>
      <c r="R40" s="88">
        <f>WAC!S179/WAC!$K179</f>
        <v>0.31935806744028383</v>
      </c>
      <c r="S40" s="83">
        <f>WAC!T179/WAC!$K179</f>
        <v>0</v>
      </c>
      <c r="T40" s="83">
        <f>WAC!U179/WAC!$K179</f>
        <v>0.04115108107024337</v>
      </c>
      <c r="U40" s="83">
        <f>WAC!V179/WAC!$K179</f>
        <v>0.3605091485105272</v>
      </c>
      <c r="V40" s="83">
        <f t="shared" si="0"/>
        <v>-2.6110529683781136</v>
      </c>
      <c r="W40" s="84">
        <f>WAC!X179</f>
        <v>0.12131974552568478</v>
      </c>
      <c r="X40" s="84">
        <f>WAC!Y179/WAC!D179</f>
        <v>0.10389042978551907</v>
      </c>
      <c r="Y40" s="89">
        <f>WAC!M179</f>
        <v>0.016903003677725792</v>
      </c>
      <c r="Z40" s="84">
        <f>WAC!Y179/WAC!K179</f>
        <v>0.09653001606087719</v>
      </c>
      <c r="AA40" s="83" t="s">
        <v>137</v>
      </c>
      <c r="AB40" s="90" t="s">
        <v>138</v>
      </c>
      <c r="AC40" s="83">
        <f>WAC!Z179/WAC!$K179</f>
        <v>0</v>
      </c>
      <c r="AD40" s="83">
        <f>WAC!AA179/WAC!$K179</f>
        <v>0</v>
      </c>
      <c r="AE40" s="83">
        <f>WAC!AC179/WAC!$K179</f>
        <v>2.9715621168886406</v>
      </c>
      <c r="AF40" s="83">
        <f>WAC!AB179/WAC!$K179</f>
        <v>0.4570391760483385</v>
      </c>
      <c r="AG40" s="83">
        <f t="shared" si="1"/>
        <v>-2.514522940840302</v>
      </c>
      <c r="AH40" s="84">
        <f t="shared" si="2"/>
        <v>0.15380434871301937</v>
      </c>
      <c r="AI40" s="100" t="s">
        <v>139</v>
      </c>
      <c r="AJ40" s="100" t="s">
        <v>140</v>
      </c>
      <c r="AK40" s="150">
        <f>VLOOKUP(A40,WAC!B$143:R$206,17,0)</f>
        <v>413.4275704047975</v>
      </c>
    </row>
    <row r="41" spans="1:37" ht="45">
      <c r="A41" s="87" t="str">
        <f>WAC!B180</f>
        <v>Energy Star Window Air Conditioner - Cooling Zone PNW Average 15000 Btu/hr</v>
      </c>
      <c r="B41" s="80" t="str">
        <f>VLOOKUP($A41,'Lookup Table'!$A$3:$D$66,2,0)</f>
        <v>Unit Must Comply with Energy Star specifications and replace an existing unit. Manufacturer, retailer or consumer rebate, coupon or other incentive.</v>
      </c>
      <c r="C41" s="80" t="s">
        <v>1316</v>
      </c>
      <c r="D41" s="80" t="str">
        <f>VLOOKUP($A41,'Lookup Table'!$A$3:$D$66,4,0)</f>
        <v>Cooling Zone PNW Average</v>
      </c>
      <c r="E41" s="81">
        <f>WAC!E180</f>
        <v>224.4</v>
      </c>
      <c r="F41" s="81">
        <f>WAC!F180</f>
        <v>0</v>
      </c>
      <c r="G41" s="81">
        <f>WAC!G180</f>
        <v>0</v>
      </c>
      <c r="H41" s="82">
        <f>WAC!C180</f>
        <v>9</v>
      </c>
      <c r="I41" s="82" t="s">
        <v>136</v>
      </c>
      <c r="J41" s="97">
        <f>WAC!D180</f>
        <v>70.16571924077459</v>
      </c>
      <c r="K41" s="97">
        <f>WAC!K180</f>
        <v>75.51585533288365</v>
      </c>
      <c r="L41" s="84">
        <f>WAC!J180</f>
        <v>0</v>
      </c>
      <c r="M41" s="89">
        <f>WAC!L180</f>
        <v>0</v>
      </c>
      <c r="N41" s="88">
        <f>WAC!N180/WAC!$K180</f>
        <v>2.9715620235471416</v>
      </c>
      <c r="O41" s="88">
        <f>WAC!O180/WAC!$K180</f>
        <v>0</v>
      </c>
      <c r="P41" s="88">
        <f>WAC!P180/WAC!$K180</f>
        <v>0</v>
      </c>
      <c r="Q41" s="88">
        <f>WAC!Q180/WAC!$K180</f>
        <v>2.971562116888648</v>
      </c>
      <c r="R41" s="88">
        <f>WAC!S180/WAC!$K180</f>
        <v>0.31935806744028394</v>
      </c>
      <c r="S41" s="83">
        <f>WAC!T180/WAC!$K180</f>
        <v>0</v>
      </c>
      <c r="T41" s="83">
        <f>WAC!U180/WAC!$K180</f>
        <v>0.04115108264884295</v>
      </c>
      <c r="U41" s="83">
        <f>WAC!V180/WAC!$K180</f>
        <v>0.3605091500891269</v>
      </c>
      <c r="V41" s="83">
        <f t="shared" si="0"/>
        <v>-2.6110529667995213</v>
      </c>
      <c r="W41" s="84">
        <f>WAC!X180</f>
        <v>0.12131974605692013</v>
      </c>
      <c r="X41" s="84">
        <f>WAC!Y180/WAC!D180</f>
        <v>0.10389041959171322</v>
      </c>
      <c r="Y41" s="89">
        <f>WAC!M180</f>
        <v>0.05070900917053223</v>
      </c>
      <c r="Z41" s="84">
        <f>WAC!Y180/WAC!K180</f>
        <v>0.09653000658928058</v>
      </c>
      <c r="AA41" s="83" t="s">
        <v>137</v>
      </c>
      <c r="AB41" s="90" t="s">
        <v>138</v>
      </c>
      <c r="AC41" s="83">
        <f>WAC!Z180/WAC!$K180</f>
        <v>0</v>
      </c>
      <c r="AD41" s="83">
        <f>WAC!AA180/WAC!$K180</f>
        <v>0</v>
      </c>
      <c r="AE41" s="83">
        <f>WAC!AC180/WAC!$K180</f>
        <v>2.971562116888648</v>
      </c>
      <c r="AF41" s="83">
        <f>WAC!AB180/WAC!$K180</f>
        <v>0.4570391507907481</v>
      </c>
      <c r="AG41" s="83">
        <f t="shared" si="1"/>
        <v>-2.5145229660979</v>
      </c>
      <c r="AH41" s="84">
        <f t="shared" si="2"/>
        <v>0.15380434021325037</v>
      </c>
      <c r="AI41" s="100" t="s">
        <v>139</v>
      </c>
      <c r="AJ41" s="100" t="s">
        <v>140</v>
      </c>
      <c r="AK41" s="150">
        <f>VLOOKUP(A41,WAC!B$143:R$206,17,0)</f>
        <v>413.4275991918058</v>
      </c>
    </row>
    <row r="42" spans="1:37" ht="45">
      <c r="A42" s="87" t="str">
        <f>WAC!B181</f>
        <v>Energy Star Window Air Conditioner - Cooling Zone PNW Average 18000 Btu/hr</v>
      </c>
      <c r="B42" s="80" t="str">
        <f>VLOOKUP($A42,'Lookup Table'!$A$3:$D$66,2,0)</f>
        <v>Unit Must Comply with Energy Star specifications and replace an existing unit. Manufacturer, retailer or consumer rebate, coupon or other incentive.</v>
      </c>
      <c r="C42" s="80" t="s">
        <v>1316</v>
      </c>
      <c r="D42" s="80" t="str">
        <f>VLOOKUP($A42,'Lookup Table'!$A$3:$D$66,4,0)</f>
        <v>Cooling Zone PNW Average</v>
      </c>
      <c r="E42" s="81">
        <f>WAC!E181</f>
        <v>269.28</v>
      </c>
      <c r="F42" s="81">
        <f>WAC!F181</f>
        <v>0</v>
      </c>
      <c r="G42" s="81">
        <f>WAC!G181</f>
        <v>0</v>
      </c>
      <c r="H42" s="82">
        <f>WAC!C181</f>
        <v>9</v>
      </c>
      <c r="I42" s="82" t="s">
        <v>136</v>
      </c>
      <c r="J42" s="97">
        <f>WAC!D181</f>
        <v>84.19886308892956</v>
      </c>
      <c r="K42" s="97">
        <f>WAC!K181</f>
        <v>90.61902639946042</v>
      </c>
      <c r="L42" s="84">
        <f>WAC!J181</f>
        <v>0</v>
      </c>
      <c r="M42" s="89">
        <f>WAC!L181</f>
        <v>0</v>
      </c>
      <c r="N42" s="88">
        <f>WAC!N181/WAC!$K181</f>
        <v>2.9715620235471394</v>
      </c>
      <c r="O42" s="88">
        <f>WAC!O181/WAC!$K181</f>
        <v>0</v>
      </c>
      <c r="P42" s="88">
        <f>WAC!P181/WAC!$K181</f>
        <v>0</v>
      </c>
      <c r="Q42" s="88">
        <f>WAC!Q181/WAC!$K181</f>
        <v>2.971562049535069</v>
      </c>
      <c r="R42" s="88">
        <f>WAC!S181/WAC!$K181</f>
        <v>0.3193580674402842</v>
      </c>
      <c r="S42" s="83">
        <f>WAC!T181/WAC!$K181</f>
        <v>0</v>
      </c>
      <c r="T42" s="83">
        <f>WAC!U181/WAC!$K181</f>
        <v>0.041151081070243456</v>
      </c>
      <c r="U42" s="83">
        <f>WAC!V181/WAC!$K181</f>
        <v>0.3605091485105277</v>
      </c>
      <c r="V42" s="83">
        <f t="shared" si="0"/>
        <v>-2.611052901024541</v>
      </c>
      <c r="W42" s="84">
        <f>WAC!X181</f>
        <v>0.12131974552568471</v>
      </c>
      <c r="X42" s="84">
        <f>WAC!Y181/WAC!D181</f>
        <v>0.10389042412229366</v>
      </c>
      <c r="Y42" s="89">
        <f>WAC!M181</f>
        <v>0.06085081025958061</v>
      </c>
      <c r="Z42" s="84">
        <f>WAC!Y181/WAC!K181</f>
        <v>0.09653001079887913</v>
      </c>
      <c r="AA42" s="83" t="s">
        <v>137</v>
      </c>
      <c r="AB42" s="90" t="s">
        <v>138</v>
      </c>
      <c r="AC42" s="83">
        <f>WAC!Z181/WAC!$K181</f>
        <v>0</v>
      </c>
      <c r="AD42" s="83">
        <f>WAC!AA181/WAC!$K181</f>
        <v>0</v>
      </c>
      <c r="AE42" s="83">
        <f>WAC!AC181/WAC!$K181</f>
        <v>2.971562049535069</v>
      </c>
      <c r="AF42" s="83">
        <f>WAC!AB181/WAC!$K181</f>
        <v>0.4570391507907478</v>
      </c>
      <c r="AG42" s="83">
        <f t="shared" si="1"/>
        <v>-2.514522898744321</v>
      </c>
      <c r="AH42" s="84">
        <f t="shared" si="2"/>
        <v>0.1538043436993874</v>
      </c>
      <c r="AI42" s="100" t="s">
        <v>139</v>
      </c>
      <c r="AJ42" s="100" t="s">
        <v>140</v>
      </c>
      <c r="AK42" s="150">
        <f>VLOOKUP(A42,WAC!B$143:R$206,17,0)</f>
        <v>413.4275800004674</v>
      </c>
    </row>
    <row r="43" spans="1:37" ht="45">
      <c r="A43" s="87" t="str">
        <f>WAC!B182</f>
        <v>Energy Star Window Air Conditioner - Cooling Zone PNW Average 20000 Btu/hr</v>
      </c>
      <c r="B43" s="80" t="str">
        <f>VLOOKUP($A43,'Lookup Table'!$A$3:$D$66,2,0)</f>
        <v>Unit Must Comply with Energy Star specifications and replace an existing unit. Manufacturer, retailer or consumer rebate, coupon or other incentive.</v>
      </c>
      <c r="C43" s="80" t="s">
        <v>1316</v>
      </c>
      <c r="D43" s="80" t="str">
        <f>VLOOKUP($A43,'Lookup Table'!$A$3:$D$66,4,0)</f>
        <v>Cooling Zone PNW Average</v>
      </c>
      <c r="E43" s="81">
        <f>WAC!E182</f>
        <v>299.2</v>
      </c>
      <c r="F43" s="81">
        <f>WAC!F182</f>
        <v>0</v>
      </c>
      <c r="G43" s="81">
        <f>WAC!G182</f>
        <v>0</v>
      </c>
      <c r="H43" s="82">
        <f>WAC!C182</f>
        <v>9</v>
      </c>
      <c r="I43" s="82" t="s">
        <v>136</v>
      </c>
      <c r="J43" s="97">
        <f>WAC!D182</f>
        <v>93.55429232103302</v>
      </c>
      <c r="K43" s="97">
        <f>WAC!K182</f>
        <v>100.68780711051178</v>
      </c>
      <c r="L43" s="84">
        <f>WAC!J182</f>
        <v>0</v>
      </c>
      <c r="M43" s="89">
        <f>WAC!L182</f>
        <v>0</v>
      </c>
      <c r="N43" s="88">
        <f>WAC!N182/WAC!$K182</f>
        <v>2.971562023547134</v>
      </c>
      <c r="O43" s="88">
        <f>WAC!O182/WAC!$K182</f>
        <v>0</v>
      </c>
      <c r="P43" s="88">
        <f>WAC!P182/WAC!$K182</f>
        <v>0</v>
      </c>
      <c r="Q43" s="88">
        <f>WAC!Q182/WAC!$K182</f>
        <v>2.9715621168886406</v>
      </c>
      <c r="R43" s="88">
        <f>WAC!S182/WAC!$K182</f>
        <v>0.31935806744028383</v>
      </c>
      <c r="S43" s="83">
        <f>WAC!T182/WAC!$K182</f>
        <v>0</v>
      </c>
      <c r="T43" s="83">
        <f>WAC!U182/WAC!$K182</f>
        <v>0.04115108107024337</v>
      </c>
      <c r="U43" s="83">
        <f>WAC!V182/WAC!$K182</f>
        <v>0.3605091485105272</v>
      </c>
      <c r="V43" s="83">
        <f t="shared" si="0"/>
        <v>-2.6110529683781136</v>
      </c>
      <c r="W43" s="84">
        <f>WAC!X182</f>
        <v>0.12131974552568478</v>
      </c>
      <c r="X43" s="84">
        <f>WAC!Y182/WAC!D182</f>
        <v>0.10389042978551907</v>
      </c>
      <c r="Y43" s="89">
        <f>WAC!M182</f>
        <v>0.06761201471090317</v>
      </c>
      <c r="Z43" s="84">
        <f>WAC!Y182/WAC!K182</f>
        <v>0.09653001606087719</v>
      </c>
      <c r="AA43" s="83" t="s">
        <v>137</v>
      </c>
      <c r="AB43" s="90" t="s">
        <v>138</v>
      </c>
      <c r="AC43" s="83">
        <f>WAC!Z182/WAC!$K182</f>
        <v>0</v>
      </c>
      <c r="AD43" s="83">
        <f>WAC!AA182/WAC!$K182</f>
        <v>0</v>
      </c>
      <c r="AE43" s="83">
        <f>WAC!AC182/WAC!$K182</f>
        <v>2.9715621168886406</v>
      </c>
      <c r="AF43" s="83">
        <f>WAC!AB182/WAC!$K182</f>
        <v>0.4570391760483385</v>
      </c>
      <c r="AG43" s="83">
        <f t="shared" si="1"/>
        <v>-2.514522940840302</v>
      </c>
      <c r="AH43" s="84">
        <f t="shared" si="2"/>
        <v>0.15380434871301937</v>
      </c>
      <c r="AI43" s="100" t="s">
        <v>139</v>
      </c>
      <c r="AJ43" s="100" t="s">
        <v>140</v>
      </c>
      <c r="AK43" s="150">
        <f>VLOOKUP(A43,WAC!B$143:R$206,17,0)</f>
        <v>413.4275704047975</v>
      </c>
    </row>
    <row r="44" spans="1:37" ht="45">
      <c r="A44" s="87" t="str">
        <f>WAC!B183</f>
        <v>Energy Star Window Air Conditioner - Cooling Zone PNW Average 7000 Btu/hr</v>
      </c>
      <c r="B44" s="80" t="str">
        <f>VLOOKUP($A44,'Lookup Table'!$A$3:$D$66,2,0)</f>
        <v>Unit Must Comply with Energy Star specifications and replace an existing unit. Manufacturer, retailer or consumer rebate, coupon or other incentive.</v>
      </c>
      <c r="C44" s="80" t="s">
        <v>1316</v>
      </c>
      <c r="D44" s="80" t="str">
        <f>VLOOKUP($A44,'Lookup Table'!$A$3:$D$66,4,0)</f>
        <v>Cooling Zone PNW Average</v>
      </c>
      <c r="E44" s="81">
        <f>WAC!E183</f>
        <v>104.72</v>
      </c>
      <c r="F44" s="81">
        <f>WAC!F183</f>
        <v>0</v>
      </c>
      <c r="G44" s="81">
        <f>WAC!G183</f>
        <v>0</v>
      </c>
      <c r="H44" s="82">
        <f>WAC!C183</f>
        <v>9</v>
      </c>
      <c r="I44" s="82" t="s">
        <v>136</v>
      </c>
      <c r="J44" s="97">
        <f>WAC!D183</f>
        <v>32.74400231236149</v>
      </c>
      <c r="K44" s="97">
        <f>WAC!K183</f>
        <v>35.24073248867905</v>
      </c>
      <c r="L44" s="84">
        <f>WAC!J183</f>
        <v>0</v>
      </c>
      <c r="M44" s="89">
        <f>WAC!L183</f>
        <v>0</v>
      </c>
      <c r="N44" s="88">
        <f>WAC!N183/WAC!$K183</f>
        <v>2.97156202354714</v>
      </c>
      <c r="O44" s="88">
        <f>WAC!O183/WAC!$K183</f>
        <v>0</v>
      </c>
      <c r="P44" s="88">
        <f>WAC!P183/WAC!$K183</f>
        <v>0</v>
      </c>
      <c r="Q44" s="88">
        <f>WAC!Q183/WAC!$K183</f>
        <v>2.971562073589918</v>
      </c>
      <c r="R44" s="88">
        <f>WAC!S183/WAC!$K183</f>
        <v>0.31935806744028383</v>
      </c>
      <c r="S44" s="83">
        <f>WAC!T183/WAC!$K183</f>
        <v>0</v>
      </c>
      <c r="T44" s="83">
        <f>WAC!U183/WAC!$K183</f>
        <v>0.041151081070243456</v>
      </c>
      <c r="U44" s="83">
        <f>WAC!V183/WAC!$K183</f>
        <v>0.3605091485105273</v>
      </c>
      <c r="V44" s="83">
        <f t="shared" si="0"/>
        <v>-2.611052925079391</v>
      </c>
      <c r="W44" s="84">
        <f>WAC!X183</f>
        <v>0.12131974552568456</v>
      </c>
      <c r="X44" s="84">
        <f>WAC!Y183/WAC!D183</f>
        <v>0.10389041522293914</v>
      </c>
      <c r="Y44" s="89">
        <f>WAC!M183</f>
        <v>0.02366420440375805</v>
      </c>
      <c r="Z44" s="84">
        <f>WAC!Y183/WAC!K183</f>
        <v>0.09653000253002475</v>
      </c>
      <c r="AA44" s="83" t="s">
        <v>137</v>
      </c>
      <c r="AB44" s="90" t="s">
        <v>138</v>
      </c>
      <c r="AC44" s="83">
        <f>WAC!Z183/WAC!$K183</f>
        <v>0</v>
      </c>
      <c r="AD44" s="83">
        <f>WAC!AA183/WAC!$K183</f>
        <v>0</v>
      </c>
      <c r="AE44" s="83">
        <f>WAC!AC183/WAC!$K183</f>
        <v>2.971562073589918</v>
      </c>
      <c r="AF44" s="83">
        <f>WAC!AB183/WAC!$K183</f>
        <v>0.457039132749611</v>
      </c>
      <c r="AG44" s="83">
        <f t="shared" si="1"/>
        <v>-2.5145229408403074</v>
      </c>
      <c r="AH44" s="84">
        <f t="shared" si="2"/>
        <v>0.15380433638307478</v>
      </c>
      <c r="AI44" s="100" t="s">
        <v>139</v>
      </c>
      <c r="AJ44" s="100" t="s">
        <v>140</v>
      </c>
      <c r="AK44" s="150">
        <f>VLOOKUP(A44,WAC!B$143:R$206,17,0)</f>
        <v>413.42757657344276</v>
      </c>
    </row>
    <row r="45" spans="1:37" ht="45">
      <c r="A45" s="87" t="str">
        <f>WAC!B184</f>
        <v>Energy Star Window Air Conditioner - Cooling Zone PNW Average 14000 Btu/hr</v>
      </c>
      <c r="B45" s="80" t="str">
        <f>VLOOKUP($A45,'Lookup Table'!$A$3:$D$66,2,0)</f>
        <v>Unit Must Comply with Energy Star specifications and replace an existing unit. Manufacturer, retailer or consumer rebate, coupon or other incentive.</v>
      </c>
      <c r="C45" s="80" t="s">
        <v>1316</v>
      </c>
      <c r="D45" s="80" t="str">
        <f>VLOOKUP($A45,'Lookup Table'!$A$3:$D$66,4,0)</f>
        <v>Cooling Zone PNW Average</v>
      </c>
      <c r="E45" s="81">
        <f>WAC!E184</f>
        <v>209.44</v>
      </c>
      <c r="F45" s="81">
        <f>WAC!F184</f>
        <v>0</v>
      </c>
      <c r="G45" s="81">
        <f>WAC!G184</f>
        <v>0</v>
      </c>
      <c r="H45" s="82">
        <f>WAC!C184</f>
        <v>9</v>
      </c>
      <c r="I45" s="82" t="s">
        <v>136</v>
      </c>
      <c r="J45" s="97">
        <f>WAC!D184</f>
        <v>65.48800462472298</v>
      </c>
      <c r="K45" s="97">
        <f>WAC!K184</f>
        <v>70.4814649773581</v>
      </c>
      <c r="L45" s="84">
        <f>WAC!J184</f>
        <v>0</v>
      </c>
      <c r="M45" s="89">
        <f>WAC!L184</f>
        <v>0</v>
      </c>
      <c r="N45" s="88">
        <f>WAC!N184/WAC!$K184</f>
        <v>2.97156202354714</v>
      </c>
      <c r="O45" s="88">
        <f>WAC!O184/WAC!$K184</f>
        <v>0</v>
      </c>
      <c r="P45" s="88">
        <f>WAC!P184/WAC!$K184</f>
        <v>0</v>
      </c>
      <c r="Q45" s="88">
        <f>WAC!Q184/WAC!$K184</f>
        <v>2.971562073589918</v>
      </c>
      <c r="R45" s="88">
        <f>WAC!S184/WAC!$K184</f>
        <v>0.31935806744028383</v>
      </c>
      <c r="S45" s="83">
        <f>WAC!T184/WAC!$K184</f>
        <v>0</v>
      </c>
      <c r="T45" s="83">
        <f>WAC!U184/WAC!$K184</f>
        <v>0.041151081070243456</v>
      </c>
      <c r="U45" s="83">
        <f>WAC!V184/WAC!$K184</f>
        <v>0.3605091485105273</v>
      </c>
      <c r="V45" s="83">
        <f t="shared" si="0"/>
        <v>-2.611052925079391</v>
      </c>
      <c r="W45" s="84">
        <f>WAC!X184</f>
        <v>0.12131974552568456</v>
      </c>
      <c r="X45" s="84">
        <f>WAC!Y184/WAC!D184</f>
        <v>0.10389041522293914</v>
      </c>
      <c r="Y45" s="89">
        <f>WAC!M184</f>
        <v>0.0473284088075161</v>
      </c>
      <c r="Z45" s="84">
        <f>WAC!Y184/WAC!K184</f>
        <v>0.09653000253002475</v>
      </c>
      <c r="AA45" s="83" t="s">
        <v>137</v>
      </c>
      <c r="AB45" s="90" t="s">
        <v>138</v>
      </c>
      <c r="AC45" s="83">
        <f>WAC!Z184/WAC!$K184</f>
        <v>0</v>
      </c>
      <c r="AD45" s="83">
        <f>WAC!AA184/WAC!$K184</f>
        <v>0</v>
      </c>
      <c r="AE45" s="83">
        <f>WAC!AC184/WAC!$K184</f>
        <v>2.971562073589918</v>
      </c>
      <c r="AF45" s="83">
        <f>WAC!AB184/WAC!$K184</f>
        <v>0.457039132749611</v>
      </c>
      <c r="AG45" s="83">
        <f t="shared" si="1"/>
        <v>-2.5145229408403074</v>
      </c>
      <c r="AH45" s="84">
        <f t="shared" si="2"/>
        <v>0.15380433638307478</v>
      </c>
      <c r="AI45" s="100" t="s">
        <v>139</v>
      </c>
      <c r="AJ45" s="100" t="s">
        <v>140</v>
      </c>
      <c r="AK45" s="150">
        <f>VLOOKUP(A45,WAC!B$143:R$206,17,0)</f>
        <v>413.42757657344276</v>
      </c>
    </row>
    <row r="46" spans="1:37" ht="45">
      <c r="A46" s="87" t="str">
        <f>WAC!B185</f>
        <v>Energy Star Window Air Conditioner - Cooling Zone PNW Average 9000 Btu/hr</v>
      </c>
      <c r="B46" s="80" t="str">
        <f>VLOOKUP($A46,'Lookup Table'!$A$3:$D$66,2,0)</f>
        <v>Unit Must Comply with Energy Star specifications and replace an existing unit. Manufacturer, retailer or consumer rebate, coupon or other incentive.</v>
      </c>
      <c r="C46" s="80" t="s">
        <v>1316</v>
      </c>
      <c r="D46" s="80" t="str">
        <f>VLOOKUP($A46,'Lookup Table'!$A$3:$D$66,4,0)</f>
        <v>Cooling Zone PNW Average</v>
      </c>
      <c r="E46" s="81">
        <f>WAC!E185</f>
        <v>147.06</v>
      </c>
      <c r="F46" s="81">
        <f>WAC!F185</f>
        <v>0</v>
      </c>
      <c r="G46" s="81">
        <f>WAC!G185</f>
        <v>0</v>
      </c>
      <c r="H46" s="82">
        <f>WAC!C185</f>
        <v>9</v>
      </c>
      <c r="I46" s="82" t="s">
        <v>136</v>
      </c>
      <c r="J46" s="97">
        <f>WAC!D185</f>
        <v>41.28401360544217</v>
      </c>
      <c r="K46" s="97">
        <f>WAC!K185</f>
        <v>44.43191964285713</v>
      </c>
      <c r="L46" s="84">
        <f>WAC!J185</f>
        <v>0</v>
      </c>
      <c r="M46" s="89">
        <f>WAC!L185</f>
        <v>0</v>
      </c>
      <c r="N46" s="88">
        <f>WAC!N185/WAC!$K185</f>
        <v>3.3097834296153237</v>
      </c>
      <c r="O46" s="88">
        <f>WAC!O185/WAC!$K185</f>
        <v>0</v>
      </c>
      <c r="P46" s="88">
        <f>WAC!P185/WAC!$K185</f>
        <v>0</v>
      </c>
      <c r="Q46" s="88">
        <f>WAC!Q185/WAC!$K185</f>
        <v>3.3097833552598535</v>
      </c>
      <c r="R46" s="88">
        <f>WAC!S185/WAC!$K185</f>
        <v>0.3193580674402839</v>
      </c>
      <c r="S46" s="83">
        <f>WAC!T185/WAC!$K185</f>
        <v>0</v>
      </c>
      <c r="T46" s="83">
        <f>WAC!U185/WAC!$K185</f>
        <v>0.04115108254176768</v>
      </c>
      <c r="U46" s="83">
        <f>WAC!V185/WAC!$K185</f>
        <v>0.3605091499820516</v>
      </c>
      <c r="V46" s="83">
        <f t="shared" si="0"/>
        <v>-2.949274205277802</v>
      </c>
      <c r="W46" s="84">
        <f>WAC!X185</f>
        <v>0.10892227774067724</v>
      </c>
      <c r="X46" s="84">
        <f>WAC!Y185/WAC!D185</f>
        <v>0.10389042847433987</v>
      </c>
      <c r="Y46" s="89">
        <f>WAC!M185</f>
        <v>0.029836099594831467</v>
      </c>
      <c r="Z46" s="84">
        <f>WAC!Y185/WAC!K185</f>
        <v>0.09653001484259222</v>
      </c>
      <c r="AA46" s="83" t="s">
        <v>137</v>
      </c>
      <c r="AB46" s="90" t="s">
        <v>138</v>
      </c>
      <c r="AC46" s="83">
        <f>WAC!Z185/WAC!$K185</f>
        <v>0</v>
      </c>
      <c r="AD46" s="83">
        <f>WAC!AA185/WAC!$K185</f>
        <v>0</v>
      </c>
      <c r="AE46" s="83">
        <f>WAC!AC185/WAC!$K185</f>
        <v>3.3097833552598535</v>
      </c>
      <c r="AF46" s="83">
        <f>WAC!AB185/WAC!$K185</f>
        <v>0.4570392406366175</v>
      </c>
      <c r="AG46" s="83">
        <f t="shared" si="1"/>
        <v>-2.8527441146232357</v>
      </c>
      <c r="AH46" s="84">
        <f t="shared" si="2"/>
        <v>0.13808735847024495</v>
      </c>
      <c r="AI46" s="100" t="s">
        <v>139</v>
      </c>
      <c r="AJ46" s="100" t="s">
        <v>140</v>
      </c>
      <c r="AK46" s="150">
        <f>VLOOKUP(A46,WAC!B$143:R$206,17,0)</f>
        <v>460.48365000150625</v>
      </c>
    </row>
    <row r="47" spans="1:37" ht="45">
      <c r="A47" s="87" t="str">
        <f>WAC!B186</f>
        <v>Energy Star Window Air Conditioner - Cooling Zone PNW Average 11000 Btu/hr</v>
      </c>
      <c r="B47" s="80" t="str">
        <f>VLOOKUP($A47,'Lookup Table'!$A$3:$D$66,2,0)</f>
        <v>Unit Must Comply with Energy Star specifications and replace an existing unit. Manufacturer, retailer or consumer rebate, coupon or other incentive.</v>
      </c>
      <c r="C47" s="80" t="s">
        <v>1316</v>
      </c>
      <c r="D47" s="80" t="str">
        <f>VLOOKUP($A47,'Lookup Table'!$A$3:$D$66,4,0)</f>
        <v>Cooling Zone PNW Average</v>
      </c>
      <c r="E47" s="81">
        <f>WAC!E186</f>
        <v>179.74</v>
      </c>
      <c r="F47" s="81">
        <f>WAC!F186</f>
        <v>0</v>
      </c>
      <c r="G47" s="81">
        <f>WAC!G186</f>
        <v>0</v>
      </c>
      <c r="H47" s="82">
        <f>WAC!C186</f>
        <v>9</v>
      </c>
      <c r="I47" s="82" t="s">
        <v>136</v>
      </c>
      <c r="J47" s="97">
        <f>WAC!D186</f>
        <v>50.45823885109593</v>
      </c>
      <c r="K47" s="97">
        <f>WAC!K186</f>
        <v>54.30567956349199</v>
      </c>
      <c r="L47" s="84">
        <f>WAC!J186</f>
        <v>0</v>
      </c>
      <c r="M47" s="89">
        <f>WAC!L186</f>
        <v>0</v>
      </c>
      <c r="N47" s="88">
        <f>WAC!N186/WAC!$K186</f>
        <v>3.309783429615328</v>
      </c>
      <c r="O47" s="88">
        <f>WAC!O186/WAC!$K186</f>
        <v>0</v>
      </c>
      <c r="P47" s="88">
        <f>WAC!P186/WAC!$K186</f>
        <v>0</v>
      </c>
      <c r="Q47" s="88">
        <f>WAC!Q186/WAC!$K186</f>
        <v>3.3097833864798147</v>
      </c>
      <c r="R47" s="88">
        <f>WAC!S186/WAC!$K186</f>
        <v>0.3193580674402838</v>
      </c>
      <c r="S47" s="83">
        <f>WAC!T186/WAC!$K186</f>
        <v>0</v>
      </c>
      <c r="T47" s="83">
        <f>WAC!U186/WAC!$K186</f>
        <v>0.041151080590520375</v>
      </c>
      <c r="U47" s="83">
        <f>WAC!V186/WAC!$K186</f>
        <v>0.36050914803080414</v>
      </c>
      <c r="V47" s="83">
        <f t="shared" si="0"/>
        <v>-2.9492742384490107</v>
      </c>
      <c r="W47" s="84">
        <f>WAC!X186</f>
        <v>0.1089222771511378</v>
      </c>
      <c r="X47" s="84">
        <f>WAC!Y186/WAC!D186</f>
        <v>0.10389041587416026</v>
      </c>
      <c r="Y47" s="89">
        <f>WAC!M186</f>
        <v>0.03646634519100189</v>
      </c>
      <c r="Z47" s="84">
        <f>WAC!Y186/WAC!K186</f>
        <v>0.09653000313510826</v>
      </c>
      <c r="AA47" s="83" t="s">
        <v>137</v>
      </c>
      <c r="AB47" s="90" t="s">
        <v>138</v>
      </c>
      <c r="AC47" s="83">
        <f>WAC!Z186/WAC!$K186</f>
        <v>0</v>
      </c>
      <c r="AD47" s="83">
        <f>WAC!AA186/WAC!$K186</f>
        <v>0</v>
      </c>
      <c r="AE47" s="83">
        <f>WAC!AC186/WAC!$K186</f>
        <v>3.3097833864798147</v>
      </c>
      <c r="AF47" s="83">
        <f>WAC!AB186/WAC!$K186</f>
        <v>0.45703919770917645</v>
      </c>
      <c r="AG47" s="83">
        <f t="shared" si="1"/>
        <v>-2.852744188770638</v>
      </c>
      <c r="AH47" s="84">
        <f t="shared" si="2"/>
        <v>0.13808734419785382</v>
      </c>
      <c r="AI47" s="100" t="s">
        <v>139</v>
      </c>
      <c r="AJ47" s="100" t="s">
        <v>140</v>
      </c>
      <c r="AK47" s="150">
        <f>VLOOKUP(A47,WAC!B$143:R$206,17,0)</f>
        <v>460.4836322102392</v>
      </c>
    </row>
    <row r="48" spans="1:37" ht="45">
      <c r="A48" s="87" t="str">
        <f>WAC!B187</f>
        <v>Energy Star Window Air Conditioner - Cooling Zone PNW Average 13000 Btu/hr</v>
      </c>
      <c r="B48" s="80" t="str">
        <f>VLOOKUP($A48,'Lookup Table'!$A$3:$D$66,2,0)</f>
        <v>Unit Must Comply with Energy Star specifications and replace an existing unit. Manufacturer, retailer or consumer rebate, coupon or other incentive.</v>
      </c>
      <c r="C48" s="80" t="s">
        <v>1316</v>
      </c>
      <c r="D48" s="80" t="str">
        <f>VLOOKUP($A48,'Lookup Table'!$A$3:$D$66,4,0)</f>
        <v>Cooling Zone PNW Average</v>
      </c>
      <c r="E48" s="81">
        <f>WAC!E187</f>
        <v>212.42</v>
      </c>
      <c r="F48" s="81">
        <f>WAC!F187</f>
        <v>0</v>
      </c>
      <c r="G48" s="81">
        <f>WAC!G187</f>
        <v>0</v>
      </c>
      <c r="H48" s="82">
        <f>WAC!C187</f>
        <v>9</v>
      </c>
      <c r="I48" s="82" t="s">
        <v>136</v>
      </c>
      <c r="J48" s="97">
        <f>WAC!D187</f>
        <v>59.6324640967498</v>
      </c>
      <c r="K48" s="97">
        <f>WAC!K187</f>
        <v>64.17943948412697</v>
      </c>
      <c r="L48" s="84">
        <f>WAC!J187</f>
        <v>0</v>
      </c>
      <c r="M48" s="89">
        <f>WAC!L187</f>
        <v>0</v>
      </c>
      <c r="N48" s="88">
        <f>WAC!N187/WAC!$K187</f>
        <v>3.3097834296153237</v>
      </c>
      <c r="O48" s="88">
        <f>WAC!O187/WAC!$K187</f>
        <v>0</v>
      </c>
      <c r="P48" s="88">
        <f>WAC!P187/WAC!$K187</f>
        <v>0</v>
      </c>
      <c r="Q48" s="88">
        <f>WAC!Q187/WAC!$K187</f>
        <v>3.3097834080936277</v>
      </c>
      <c r="R48" s="88">
        <f>WAC!S187/WAC!$K187</f>
        <v>0.319358067440284</v>
      </c>
      <c r="S48" s="83">
        <f>WAC!T187/WAC!$K187</f>
        <v>0</v>
      </c>
      <c r="T48" s="83">
        <f>WAC!U187/WAC!$K187</f>
        <v>0.041151082954531536</v>
      </c>
      <c r="U48" s="83">
        <f>WAC!V187/WAC!$K187</f>
        <v>0.3605091503948155</v>
      </c>
      <c r="V48" s="83">
        <f t="shared" si="0"/>
        <v>-2.949274257698812</v>
      </c>
      <c r="W48" s="84">
        <f>WAC!X187</f>
        <v>0.10892227786538751</v>
      </c>
      <c r="X48" s="84">
        <f>WAC!Y187/WAC!D187</f>
        <v>0.10389043113976248</v>
      </c>
      <c r="Y48" s="89">
        <f>WAC!M187</f>
        <v>0.04309658706188202</v>
      </c>
      <c r="Z48" s="84">
        <f>WAC!Y187/WAC!K187</f>
        <v>0.09653001731917536</v>
      </c>
      <c r="AA48" s="83" t="s">
        <v>137</v>
      </c>
      <c r="AB48" s="90" t="s">
        <v>138</v>
      </c>
      <c r="AC48" s="83">
        <f>WAC!Z187/WAC!$K187</f>
        <v>0</v>
      </c>
      <c r="AD48" s="83">
        <f>WAC!AA187/WAC!$K187</f>
        <v>0</v>
      </c>
      <c r="AE48" s="83">
        <f>WAC!AC187/WAC!$K187</f>
        <v>3.3097834080936277</v>
      </c>
      <c r="AF48" s="83">
        <f>WAC!AB187/WAC!$K187</f>
        <v>0.45703919770917595</v>
      </c>
      <c r="AG48" s="83">
        <f t="shared" si="1"/>
        <v>-2.8527442103844516</v>
      </c>
      <c r="AH48" s="84">
        <f t="shared" si="2"/>
        <v>0.13808734329610464</v>
      </c>
      <c r="AI48" s="100" t="s">
        <v>139</v>
      </c>
      <c r="AJ48" s="100" t="s">
        <v>140</v>
      </c>
      <c r="AK48" s="150">
        <f>VLOOKUP(A48,WAC!B$143:R$206,17,0)</f>
        <v>460.48365376504364</v>
      </c>
    </row>
    <row r="49" spans="1:37" ht="45">
      <c r="A49" s="87" t="str">
        <f>WAC!B188</f>
        <v>Energy Star Window Air Conditioner - Cooling Zone PNW Average 10000 Btu/hr</v>
      </c>
      <c r="B49" s="80" t="str">
        <f>VLOOKUP($A49,'Lookup Table'!$A$3:$D$66,2,0)</f>
        <v>Unit Must Comply with Energy Star specifications and replace an existing unit. Manufacturer, retailer or consumer rebate, coupon or other incentive.</v>
      </c>
      <c r="C49" s="80" t="s">
        <v>1316</v>
      </c>
      <c r="D49" s="80" t="str">
        <f>VLOOKUP($A49,'Lookup Table'!$A$3:$D$66,4,0)</f>
        <v>Cooling Zone PNW Average</v>
      </c>
      <c r="E49" s="81">
        <f>WAC!E188</f>
        <v>163.4</v>
      </c>
      <c r="F49" s="81">
        <f>WAC!F188</f>
        <v>0</v>
      </c>
      <c r="G49" s="81">
        <f>WAC!G188</f>
        <v>0</v>
      </c>
      <c r="H49" s="82">
        <f>WAC!C188</f>
        <v>9</v>
      </c>
      <c r="I49" s="82" t="s">
        <v>136</v>
      </c>
      <c r="J49" s="97">
        <f>WAC!D188</f>
        <v>45.87112622826908</v>
      </c>
      <c r="K49" s="97">
        <f>WAC!K188</f>
        <v>49.36879960317459</v>
      </c>
      <c r="L49" s="84">
        <f>WAC!J188</f>
        <v>0</v>
      </c>
      <c r="M49" s="89">
        <f>WAC!L188</f>
        <v>0</v>
      </c>
      <c r="N49" s="88">
        <f>WAC!N188/WAC!$K188</f>
        <v>3.3097834296153246</v>
      </c>
      <c r="O49" s="88">
        <f>WAC!O188/WAC!$K188</f>
        <v>0</v>
      </c>
      <c r="P49" s="88">
        <f>WAC!P188/WAC!$K188</f>
        <v>0</v>
      </c>
      <c r="Q49" s="88">
        <f>WAC!Q188/WAC!$K188</f>
        <v>3.30978352696962</v>
      </c>
      <c r="R49" s="88">
        <f>WAC!S188/WAC!$K188</f>
        <v>0.319358067440284</v>
      </c>
      <c r="S49" s="83">
        <f>WAC!T188/WAC!$K188</f>
        <v>0</v>
      </c>
      <c r="T49" s="83">
        <f>WAC!U188/WAC!$K188</f>
        <v>0.04115108146858164</v>
      </c>
      <c r="U49" s="83">
        <f>WAC!V188/WAC!$K188</f>
        <v>0.3605091489088656</v>
      </c>
      <c r="V49" s="83">
        <f t="shared" si="0"/>
        <v>-2.949274378060754</v>
      </c>
      <c r="W49" s="84">
        <f>WAC!X188</f>
        <v>0.10892227741643065</v>
      </c>
      <c r="X49" s="84">
        <f>WAC!Y188/WAC!D188</f>
        <v>0.10389042154424101</v>
      </c>
      <c r="Y49" s="89">
        <f>WAC!M188</f>
        <v>0.03315122053027153</v>
      </c>
      <c r="Z49" s="84">
        <f>WAC!Y188/WAC!K188</f>
        <v>0.09653000840347599</v>
      </c>
      <c r="AA49" s="83" t="s">
        <v>137</v>
      </c>
      <c r="AB49" s="90" t="s">
        <v>138</v>
      </c>
      <c r="AC49" s="83">
        <f>WAC!Z188/WAC!$K188</f>
        <v>0</v>
      </c>
      <c r="AD49" s="83">
        <f>WAC!AA188/WAC!$K188</f>
        <v>0</v>
      </c>
      <c r="AE49" s="83">
        <f>WAC!AC188/WAC!$K188</f>
        <v>3.30978352696962</v>
      </c>
      <c r="AF49" s="83">
        <f>WAC!AB188/WAC!$K188</f>
        <v>0.4570391590744786</v>
      </c>
      <c r="AG49" s="83">
        <f t="shared" si="1"/>
        <v>-2.8527443678951414</v>
      </c>
      <c r="AH49" s="84">
        <f t="shared" si="2"/>
        <v>0.13808732666360682</v>
      </c>
      <c r="AI49" s="100" t="s">
        <v>139</v>
      </c>
      <c r="AJ49" s="100" t="s">
        <v>140</v>
      </c>
      <c r="AK49" s="150">
        <f>VLOOKUP(A49,WAC!B$143:R$206,17,0)</f>
        <v>460.4836842496965</v>
      </c>
    </row>
    <row r="50" spans="1:37" ht="45">
      <c r="A50" s="87" t="str">
        <f>WAC!B189</f>
        <v>Energy Star Window Air Conditioner - Cooling Zone PNW Average 8000 Btu/hr</v>
      </c>
      <c r="B50" s="80" t="str">
        <f>VLOOKUP($A50,'Lookup Table'!$A$3:$D$66,2,0)</f>
        <v>Unit Must Comply with Energy Star specifications and replace an existing unit. Manufacturer, retailer or consumer rebate, coupon or other incentive.</v>
      </c>
      <c r="C50" s="80" t="s">
        <v>1316</v>
      </c>
      <c r="D50" s="80" t="str">
        <f>VLOOKUP($A50,'Lookup Table'!$A$3:$D$66,4,0)</f>
        <v>Cooling Zone PNW Average</v>
      </c>
      <c r="E50" s="81">
        <f>WAC!E189</f>
        <v>130.72</v>
      </c>
      <c r="F50" s="81">
        <f>WAC!F189</f>
        <v>0</v>
      </c>
      <c r="G50" s="81">
        <f>WAC!G189</f>
        <v>0</v>
      </c>
      <c r="H50" s="82">
        <f>WAC!C189</f>
        <v>9</v>
      </c>
      <c r="I50" s="82" t="s">
        <v>136</v>
      </c>
      <c r="J50" s="97">
        <f>WAC!D189</f>
        <v>36.69690098261526</v>
      </c>
      <c r="K50" s="97">
        <f>WAC!K189</f>
        <v>39.49503968253967</v>
      </c>
      <c r="L50" s="84">
        <f>WAC!J189</f>
        <v>0</v>
      </c>
      <c r="M50" s="89">
        <f>WAC!L189</f>
        <v>0</v>
      </c>
      <c r="N50" s="88">
        <f>WAC!N189/WAC!$K189</f>
        <v>3.309783429615324</v>
      </c>
      <c r="O50" s="88">
        <f>WAC!O189/WAC!$K189</f>
        <v>0</v>
      </c>
      <c r="P50" s="88">
        <f>WAC!P189/WAC!$K189</f>
        <v>0</v>
      </c>
      <c r="Q50" s="88">
        <f>WAC!Q189/WAC!$K189</f>
        <v>3.30978352696962</v>
      </c>
      <c r="R50" s="88">
        <f>WAC!S189/WAC!$K189</f>
        <v>0.319358067440284</v>
      </c>
      <c r="S50" s="83">
        <f>WAC!T189/WAC!$K189</f>
        <v>0</v>
      </c>
      <c r="T50" s="83">
        <f>WAC!U189/WAC!$K189</f>
        <v>0.041151080864914494</v>
      </c>
      <c r="U50" s="83">
        <f>WAC!V189/WAC!$K189</f>
        <v>0.36050914830519853</v>
      </c>
      <c r="V50" s="83">
        <f t="shared" si="0"/>
        <v>-2.9492743786644215</v>
      </c>
      <c r="W50" s="84">
        <f>WAC!X189</f>
        <v>0.10892227723404195</v>
      </c>
      <c r="X50" s="84">
        <f>WAC!Y189/WAC!D189</f>
        <v>0.10389041764606041</v>
      </c>
      <c r="Y50" s="89">
        <f>WAC!M189</f>
        <v>0.026520976796746254</v>
      </c>
      <c r="Z50" s="84">
        <f>WAC!Y189/WAC!K189</f>
        <v>0.09653000478147311</v>
      </c>
      <c r="AA50" s="83" t="s">
        <v>137</v>
      </c>
      <c r="AB50" s="90" t="s">
        <v>138</v>
      </c>
      <c r="AC50" s="83">
        <f>WAC!Z189/WAC!$K189</f>
        <v>0</v>
      </c>
      <c r="AD50" s="83">
        <f>WAC!AA189/WAC!$K189</f>
        <v>0</v>
      </c>
      <c r="AE50" s="83">
        <f>WAC!AC189/WAC!$K189</f>
        <v>3.30978352696962</v>
      </c>
      <c r="AF50" s="83">
        <f>WAC!AB189/WAC!$K189</f>
        <v>0.45703914941580426</v>
      </c>
      <c r="AG50" s="83">
        <f t="shared" si="1"/>
        <v>-2.8527443775538157</v>
      </c>
      <c r="AH50" s="84">
        <f t="shared" si="2"/>
        <v>0.13808732374538746</v>
      </c>
      <c r="AI50" s="100" t="s">
        <v>139</v>
      </c>
      <c r="AJ50" s="100" t="s">
        <v>140</v>
      </c>
      <c r="AK50" s="150">
        <f>VLOOKUP(A50,WAC!B$143:R$206,17,0)</f>
        <v>460.4836622330028</v>
      </c>
    </row>
    <row r="51" spans="1:37" ht="45">
      <c r="A51" s="87" t="str">
        <f>WAC!B190</f>
        <v>Energy Star Window Air Conditioner - Cooling Zone PNW Average 12000 Btu/hr</v>
      </c>
      <c r="B51" s="80" t="str">
        <f>VLOOKUP($A51,'Lookup Table'!$A$3:$D$66,2,0)</f>
        <v>Unit Must Comply with Energy Star specifications and replace an existing unit. Manufacturer, retailer or consumer rebate, coupon or other incentive.</v>
      </c>
      <c r="C51" s="80" t="s">
        <v>1316</v>
      </c>
      <c r="D51" s="80" t="str">
        <f>VLOOKUP($A51,'Lookup Table'!$A$3:$D$66,4,0)</f>
        <v>Cooling Zone PNW Average</v>
      </c>
      <c r="E51" s="81">
        <f>WAC!E190</f>
        <v>196.08</v>
      </c>
      <c r="F51" s="81">
        <f>WAC!F190</f>
        <v>0</v>
      </c>
      <c r="G51" s="81">
        <f>WAC!G190</f>
        <v>0</v>
      </c>
      <c r="H51" s="82">
        <f>WAC!C190</f>
        <v>9</v>
      </c>
      <c r="I51" s="82" t="s">
        <v>136</v>
      </c>
      <c r="J51" s="97">
        <f>WAC!D190</f>
        <v>55.045351473923006</v>
      </c>
      <c r="K51" s="97">
        <f>WAC!K190</f>
        <v>59.24255952380963</v>
      </c>
      <c r="L51" s="84">
        <f>WAC!J190</f>
        <v>0</v>
      </c>
      <c r="M51" s="89">
        <f>WAC!L190</f>
        <v>0</v>
      </c>
      <c r="N51" s="88">
        <f>WAC!N190/WAC!$K190</f>
        <v>3.3097834296153175</v>
      </c>
      <c r="O51" s="88">
        <f>WAC!O190/WAC!$K190</f>
        <v>0</v>
      </c>
      <c r="P51" s="88">
        <f>WAC!P190/WAC!$K190</f>
        <v>0</v>
      </c>
      <c r="Q51" s="88">
        <f>WAC!Q190/WAC!$K190</f>
        <v>3.3097835269696128</v>
      </c>
      <c r="R51" s="88">
        <f>WAC!S190/WAC!$K190</f>
        <v>0.31935806744028383</v>
      </c>
      <c r="S51" s="83">
        <f>WAC!T190/WAC!$K190</f>
        <v>0</v>
      </c>
      <c r="T51" s="83">
        <f>WAC!U190/WAC!$K190</f>
        <v>0.041151079858802495</v>
      </c>
      <c r="U51" s="83">
        <f>WAC!V190/WAC!$K190</f>
        <v>0.3605091472990863</v>
      </c>
      <c r="V51" s="83">
        <f t="shared" si="0"/>
        <v>-2.9492743796705265</v>
      </c>
      <c r="W51" s="84">
        <f>WAC!X190</f>
        <v>0.10892227693006089</v>
      </c>
      <c r="X51" s="84">
        <f>WAC!Y190/WAC!D190</f>
        <v>0.10389041114909253</v>
      </c>
      <c r="Y51" s="89">
        <f>WAC!M190</f>
        <v>0.039781466126441956</v>
      </c>
      <c r="Z51" s="84">
        <f>WAC!Y190/WAC!K190</f>
        <v>0.09652999874480143</v>
      </c>
      <c r="AA51" s="83" t="s">
        <v>137</v>
      </c>
      <c r="AB51" s="90" t="s">
        <v>138</v>
      </c>
      <c r="AC51" s="83">
        <f>WAC!Z190/WAC!$K190</f>
        <v>0</v>
      </c>
      <c r="AD51" s="83">
        <f>WAC!AA190/WAC!$K190</f>
        <v>0</v>
      </c>
      <c r="AE51" s="83">
        <f>WAC!AC190/WAC!$K190</f>
        <v>3.3097835269696128</v>
      </c>
      <c r="AF51" s="83">
        <f>WAC!AB190/WAC!$K190</f>
        <v>0.4570391333180127</v>
      </c>
      <c r="AG51" s="83">
        <f t="shared" si="1"/>
        <v>-2.8527443936516</v>
      </c>
      <c r="AH51" s="84">
        <f t="shared" si="2"/>
        <v>0.13808731888168854</v>
      </c>
      <c r="AI51" s="100" t="s">
        <v>139</v>
      </c>
      <c r="AJ51" s="100" t="s">
        <v>140</v>
      </c>
      <c r="AK51" s="150">
        <f>VLOOKUP(A51,WAC!B$143:R$206,17,0)</f>
        <v>460.48366223300184</v>
      </c>
    </row>
  </sheetData>
  <mergeCells count="4">
    <mergeCell ref="A2:W2"/>
    <mergeCell ref="X2:Z2"/>
    <mergeCell ref="AE2:AH2"/>
    <mergeCell ref="AA2:AD2"/>
  </mergeCells>
  <printOptions/>
  <pageMargins left="0.75" right="0.75" top="1" bottom="1" header="0.5" footer="0.5"/>
  <pageSetup horizontalDpi="600" verticalDpi="600" orientation="landscape" scale="60" r:id="rId3"/>
  <legacyDrawing r:id="rId2"/>
</worksheet>
</file>

<file path=xl/worksheets/sheet10.xml><?xml version="1.0" encoding="utf-8"?>
<worksheet xmlns="http://schemas.openxmlformats.org/spreadsheetml/2006/main" xmlns:r="http://schemas.openxmlformats.org/officeDocument/2006/relationships">
  <sheetPr codeName="Sheet9"/>
  <dimension ref="A1:G89"/>
  <sheetViews>
    <sheetView workbookViewId="0" topLeftCell="A1">
      <selection activeCell="B9" activeCellId="1" sqref="A1 B9"/>
    </sheetView>
  </sheetViews>
  <sheetFormatPr defaultColWidth="9.140625" defaultRowHeight="12.75"/>
  <cols>
    <col min="1" max="1" width="28.140625" style="0" customWidth="1"/>
    <col min="2" max="2" width="18.140625" style="0" customWidth="1"/>
    <col min="3" max="3" width="10.57421875" style="93" customWidth="1"/>
  </cols>
  <sheetData>
    <row r="1" ht="12.75">
      <c r="A1" t="s">
        <v>2333</v>
      </c>
    </row>
    <row r="2" ht="12.75">
      <c r="A2" s="213">
        <v>36575</v>
      </c>
    </row>
    <row r="3" spans="1:5" ht="25.5">
      <c r="A3" s="211" t="s">
        <v>456</v>
      </c>
      <c r="B3" s="211" t="s">
        <v>457</v>
      </c>
      <c r="C3" s="211" t="s">
        <v>458</v>
      </c>
      <c r="D3" s="211" t="s">
        <v>459</v>
      </c>
      <c r="E3" s="212" t="s">
        <v>461</v>
      </c>
    </row>
    <row r="4" spans="1:7" ht="12.75">
      <c r="A4" t="s">
        <v>476</v>
      </c>
      <c r="B4" t="s">
        <v>2334</v>
      </c>
      <c r="E4" s="93">
        <v>515</v>
      </c>
      <c r="G4" t="s">
        <v>2335</v>
      </c>
    </row>
    <row r="5" spans="1:7" ht="12.75">
      <c r="A5" t="s">
        <v>476</v>
      </c>
      <c r="B5" t="s">
        <v>477</v>
      </c>
      <c r="E5" s="93">
        <v>499</v>
      </c>
      <c r="G5" t="s">
        <v>2335</v>
      </c>
    </row>
    <row r="6" spans="1:7" ht="12.75">
      <c r="A6" t="s">
        <v>476</v>
      </c>
      <c r="B6" t="s">
        <v>497</v>
      </c>
      <c r="E6" s="93">
        <v>415</v>
      </c>
      <c r="G6" t="s">
        <v>2335</v>
      </c>
    </row>
    <row r="7" spans="1:7" ht="12.75">
      <c r="A7" t="s">
        <v>476</v>
      </c>
      <c r="B7" t="s">
        <v>498</v>
      </c>
      <c r="E7" s="93">
        <v>409</v>
      </c>
      <c r="G7" t="s">
        <v>2335</v>
      </c>
    </row>
    <row r="8" spans="1:7" ht="12.75">
      <c r="A8" t="s">
        <v>476</v>
      </c>
      <c r="B8" t="s">
        <v>2336</v>
      </c>
      <c r="E8" s="93">
        <v>489</v>
      </c>
      <c r="G8" t="s">
        <v>2335</v>
      </c>
    </row>
    <row r="9" spans="1:7" ht="12.75">
      <c r="A9" t="s">
        <v>476</v>
      </c>
      <c r="B9" t="s">
        <v>2337</v>
      </c>
      <c r="E9" s="93">
        <v>479</v>
      </c>
      <c r="G9" t="s">
        <v>2335</v>
      </c>
    </row>
    <row r="10" spans="1:7" ht="12.75">
      <c r="A10" t="s">
        <v>476</v>
      </c>
      <c r="B10" t="s">
        <v>2334</v>
      </c>
      <c r="E10" s="93">
        <v>515</v>
      </c>
      <c r="G10" t="s">
        <v>2335</v>
      </c>
    </row>
    <row r="11" spans="1:7" ht="12.75">
      <c r="A11" t="s">
        <v>476</v>
      </c>
      <c r="B11" t="s">
        <v>477</v>
      </c>
      <c r="E11" s="93">
        <v>499</v>
      </c>
      <c r="G11" t="s">
        <v>2335</v>
      </c>
    </row>
    <row r="12" spans="1:7" ht="12.75">
      <c r="A12" t="s">
        <v>476</v>
      </c>
      <c r="B12" t="s">
        <v>2338</v>
      </c>
      <c r="E12" s="93">
        <v>599</v>
      </c>
      <c r="G12" t="s">
        <v>2339</v>
      </c>
    </row>
    <row r="13" spans="1:7" ht="12.75">
      <c r="A13" t="s">
        <v>476</v>
      </c>
      <c r="B13" t="s">
        <v>497</v>
      </c>
      <c r="E13" s="93">
        <v>415</v>
      </c>
      <c r="G13" t="s">
        <v>2335</v>
      </c>
    </row>
    <row r="14" spans="1:7" ht="12.75">
      <c r="A14" t="s">
        <v>476</v>
      </c>
      <c r="B14" t="s">
        <v>498</v>
      </c>
      <c r="E14" s="93">
        <v>409</v>
      </c>
      <c r="G14" t="s">
        <v>2335</v>
      </c>
    </row>
    <row r="15" spans="1:7" ht="12.75">
      <c r="A15" t="s">
        <v>476</v>
      </c>
      <c r="B15" t="s">
        <v>2340</v>
      </c>
      <c r="E15" s="93">
        <v>499</v>
      </c>
      <c r="G15" t="s">
        <v>2339</v>
      </c>
    </row>
    <row r="16" spans="1:7" ht="12.75">
      <c r="A16" t="s">
        <v>476</v>
      </c>
      <c r="B16" t="s">
        <v>2341</v>
      </c>
      <c r="E16" s="93">
        <v>499</v>
      </c>
      <c r="G16" t="s">
        <v>0</v>
      </c>
    </row>
    <row r="17" spans="1:7" ht="12.75">
      <c r="A17" t="s">
        <v>476</v>
      </c>
      <c r="B17" t="s">
        <v>1</v>
      </c>
      <c r="E17" s="93">
        <v>559</v>
      </c>
      <c r="G17" t="s">
        <v>0</v>
      </c>
    </row>
    <row r="18" spans="1:7" ht="12.75">
      <c r="A18" t="s">
        <v>476</v>
      </c>
      <c r="B18" t="s">
        <v>2</v>
      </c>
      <c r="E18" s="93">
        <v>409</v>
      </c>
      <c r="G18" t="s">
        <v>0</v>
      </c>
    </row>
    <row r="19" spans="1:7" ht="12.75">
      <c r="A19" t="s">
        <v>476</v>
      </c>
      <c r="B19" t="s">
        <v>3</v>
      </c>
      <c r="E19" s="93">
        <v>479</v>
      </c>
      <c r="G19" t="s">
        <v>0</v>
      </c>
    </row>
    <row r="20" spans="1:7" ht="12.75">
      <c r="A20" t="s">
        <v>476</v>
      </c>
      <c r="B20" t="s">
        <v>2336</v>
      </c>
      <c r="E20" s="93">
        <v>489</v>
      </c>
      <c r="G20" t="s">
        <v>2335</v>
      </c>
    </row>
    <row r="21" spans="1:7" ht="12.75">
      <c r="A21" t="s">
        <v>476</v>
      </c>
      <c r="B21" t="s">
        <v>2337</v>
      </c>
      <c r="E21" s="93">
        <v>479</v>
      </c>
      <c r="G21" t="s">
        <v>2335</v>
      </c>
    </row>
    <row r="22" spans="1:7" ht="12.75">
      <c r="A22" t="s">
        <v>476</v>
      </c>
      <c r="B22" t="s">
        <v>2334</v>
      </c>
      <c r="E22" s="93">
        <v>515</v>
      </c>
      <c r="G22" t="s">
        <v>2335</v>
      </c>
    </row>
    <row r="23" spans="1:7" ht="12.75">
      <c r="A23" t="s">
        <v>476</v>
      </c>
      <c r="B23" t="s">
        <v>477</v>
      </c>
      <c r="E23" s="93">
        <v>499</v>
      </c>
      <c r="G23" t="s">
        <v>2335</v>
      </c>
    </row>
    <row r="24" spans="1:7" ht="12.75">
      <c r="A24" t="s">
        <v>476</v>
      </c>
      <c r="B24" t="s">
        <v>2338</v>
      </c>
      <c r="E24" s="93">
        <v>599</v>
      </c>
      <c r="G24" t="s">
        <v>2339</v>
      </c>
    </row>
    <row r="25" spans="1:7" ht="12.75">
      <c r="A25" t="s">
        <v>476</v>
      </c>
      <c r="B25" t="s">
        <v>1</v>
      </c>
      <c r="E25" s="93">
        <v>559</v>
      </c>
      <c r="G25" t="s">
        <v>0</v>
      </c>
    </row>
    <row r="26" spans="1:7" ht="12.75">
      <c r="A26" t="s">
        <v>476</v>
      </c>
      <c r="B26" t="s">
        <v>2336</v>
      </c>
      <c r="E26" s="93">
        <v>489</v>
      </c>
      <c r="G26" t="s">
        <v>2335</v>
      </c>
    </row>
    <row r="27" spans="1:7" ht="12.75">
      <c r="A27" t="s">
        <v>476</v>
      </c>
      <c r="B27" t="s">
        <v>2337</v>
      </c>
      <c r="E27" s="93">
        <v>479</v>
      </c>
      <c r="G27" t="s">
        <v>2335</v>
      </c>
    </row>
    <row r="28" spans="1:7" ht="12.75">
      <c r="A28" t="s">
        <v>464</v>
      </c>
      <c r="B28" t="s">
        <v>465</v>
      </c>
      <c r="E28" s="93">
        <v>293.21</v>
      </c>
      <c r="G28" t="s">
        <v>4</v>
      </c>
    </row>
    <row r="29" spans="1:7" ht="12.75">
      <c r="A29" t="s">
        <v>464</v>
      </c>
      <c r="B29" t="s">
        <v>1384</v>
      </c>
      <c r="E29" s="93">
        <v>350.98</v>
      </c>
      <c r="G29" t="s">
        <v>4</v>
      </c>
    </row>
    <row r="30" spans="1:7" ht="12.75">
      <c r="A30" t="s">
        <v>464</v>
      </c>
      <c r="B30" t="s">
        <v>465</v>
      </c>
      <c r="E30" s="93">
        <v>293.21</v>
      </c>
      <c r="G30" s="93" t="s">
        <v>4</v>
      </c>
    </row>
    <row r="31" spans="1:7" ht="12.75">
      <c r="A31" t="s">
        <v>464</v>
      </c>
      <c r="B31" t="s">
        <v>1384</v>
      </c>
      <c r="E31" s="93">
        <v>350.98</v>
      </c>
      <c r="G31" s="93" t="s">
        <v>4</v>
      </c>
    </row>
    <row r="32" spans="1:7" ht="13.5" customHeight="1">
      <c r="A32" t="s">
        <v>1830</v>
      </c>
      <c r="B32" t="s">
        <v>5</v>
      </c>
      <c r="E32" s="93">
        <v>795.95</v>
      </c>
      <c r="G32" s="93" t="s">
        <v>6</v>
      </c>
    </row>
    <row r="33" spans="1:7" ht="12.75">
      <c r="A33" t="s">
        <v>7</v>
      </c>
      <c r="B33" t="s">
        <v>8</v>
      </c>
      <c r="E33" s="93">
        <v>1100</v>
      </c>
      <c r="G33" t="s">
        <v>9</v>
      </c>
    </row>
    <row r="34" spans="1:7" ht="12.75">
      <c r="A34" t="s">
        <v>7</v>
      </c>
      <c r="B34" t="s">
        <v>10</v>
      </c>
      <c r="E34" s="93">
        <v>1250</v>
      </c>
      <c r="G34" t="s">
        <v>9</v>
      </c>
    </row>
    <row r="35" spans="1:7" ht="12.75">
      <c r="A35" t="s">
        <v>7</v>
      </c>
      <c r="B35" t="s">
        <v>11</v>
      </c>
      <c r="E35" s="93">
        <v>1249.95</v>
      </c>
      <c r="G35" t="s">
        <v>9</v>
      </c>
    </row>
    <row r="36" spans="1:7" ht="12.75">
      <c r="A36" t="s">
        <v>7</v>
      </c>
      <c r="B36" t="s">
        <v>12</v>
      </c>
      <c r="E36" s="93">
        <v>850</v>
      </c>
      <c r="G36" t="s">
        <v>9</v>
      </c>
    </row>
    <row r="37" spans="1:7" ht="12.75">
      <c r="A37" t="s">
        <v>7</v>
      </c>
      <c r="B37" t="s">
        <v>13</v>
      </c>
      <c r="E37" s="93">
        <v>950</v>
      </c>
      <c r="G37" t="s">
        <v>9</v>
      </c>
    </row>
    <row r="38" spans="1:7" ht="12.75">
      <c r="A38" t="s">
        <v>7</v>
      </c>
      <c r="B38" t="s">
        <v>14</v>
      </c>
      <c r="E38" s="93">
        <v>1000</v>
      </c>
      <c r="G38" t="s">
        <v>9</v>
      </c>
    </row>
    <row r="39" spans="1:7" ht="12.75">
      <c r="A39" t="s">
        <v>7</v>
      </c>
      <c r="B39" t="s">
        <v>14</v>
      </c>
      <c r="E39" s="93">
        <v>1000</v>
      </c>
      <c r="G39" t="s">
        <v>9</v>
      </c>
    </row>
    <row r="40" spans="1:7" ht="12.75">
      <c r="A40" t="s">
        <v>7</v>
      </c>
      <c r="B40" t="s">
        <v>15</v>
      </c>
      <c r="E40" s="93">
        <v>1799</v>
      </c>
      <c r="G40" t="s">
        <v>16</v>
      </c>
    </row>
    <row r="41" spans="1:7" ht="12.75">
      <c r="A41" t="s">
        <v>469</v>
      </c>
      <c r="B41" t="s">
        <v>15</v>
      </c>
      <c r="E41" s="93">
        <v>1799</v>
      </c>
      <c r="G41" t="s">
        <v>16</v>
      </c>
    </row>
    <row r="42" spans="1:7" ht="12.75">
      <c r="A42" t="s">
        <v>469</v>
      </c>
      <c r="B42" t="s">
        <v>17</v>
      </c>
      <c r="E42" s="93">
        <v>519</v>
      </c>
      <c r="G42" t="s">
        <v>18</v>
      </c>
    </row>
    <row r="43" spans="1:7" ht="12.75">
      <c r="A43" t="s">
        <v>469</v>
      </c>
      <c r="B43" t="s">
        <v>19</v>
      </c>
      <c r="E43" s="93">
        <v>639.99</v>
      </c>
      <c r="G43" t="s">
        <v>18</v>
      </c>
    </row>
    <row r="44" spans="1:7" ht="12.75">
      <c r="A44" t="s">
        <v>469</v>
      </c>
      <c r="B44" t="s">
        <v>20</v>
      </c>
      <c r="E44" s="93">
        <v>529</v>
      </c>
      <c r="G44" t="s">
        <v>21</v>
      </c>
    </row>
    <row r="45" spans="1:7" ht="12.75">
      <c r="A45" t="s">
        <v>469</v>
      </c>
      <c r="B45" t="s">
        <v>22</v>
      </c>
      <c r="E45" s="93">
        <v>599</v>
      </c>
      <c r="G45" t="s">
        <v>21</v>
      </c>
    </row>
    <row r="46" spans="1:7" ht="12.75">
      <c r="A46" t="s">
        <v>469</v>
      </c>
      <c r="B46" t="s">
        <v>23</v>
      </c>
      <c r="E46" s="93">
        <v>429</v>
      </c>
      <c r="G46" t="s">
        <v>21</v>
      </c>
    </row>
    <row r="47" spans="1:7" ht="12.75">
      <c r="A47" t="s">
        <v>469</v>
      </c>
      <c r="B47" t="s">
        <v>24</v>
      </c>
      <c r="E47" s="93">
        <v>539</v>
      </c>
      <c r="G47" t="s">
        <v>21</v>
      </c>
    </row>
    <row r="48" spans="1:7" ht="12.75">
      <c r="A48" t="s">
        <v>469</v>
      </c>
      <c r="B48" t="s">
        <v>25</v>
      </c>
      <c r="E48" s="93">
        <v>519</v>
      </c>
      <c r="G48" t="s">
        <v>26</v>
      </c>
    </row>
    <row r="49" spans="1:7" ht="12.75">
      <c r="A49" t="s">
        <v>469</v>
      </c>
      <c r="B49" t="s">
        <v>19</v>
      </c>
      <c r="E49" s="93">
        <v>639.99</v>
      </c>
      <c r="G49" t="s">
        <v>18</v>
      </c>
    </row>
    <row r="50" spans="1:7" ht="12.75">
      <c r="A50" t="s">
        <v>469</v>
      </c>
      <c r="B50" t="s">
        <v>22</v>
      </c>
      <c r="E50" s="93">
        <v>599</v>
      </c>
      <c r="G50" t="s">
        <v>21</v>
      </c>
    </row>
    <row r="51" spans="1:7" ht="12.75">
      <c r="A51" t="s">
        <v>472</v>
      </c>
      <c r="B51" t="s">
        <v>27</v>
      </c>
      <c r="E51" s="93">
        <v>445</v>
      </c>
      <c r="G51" s="94" t="s">
        <v>28</v>
      </c>
    </row>
    <row r="52" spans="1:7" ht="12.75">
      <c r="A52" t="s">
        <v>472</v>
      </c>
      <c r="B52" t="s">
        <v>29</v>
      </c>
      <c r="E52" s="93">
        <v>500</v>
      </c>
      <c r="G52" s="94" t="s">
        <v>28</v>
      </c>
    </row>
    <row r="53" spans="1:7" ht="12.75">
      <c r="A53" t="s">
        <v>472</v>
      </c>
      <c r="B53" t="s">
        <v>30</v>
      </c>
      <c r="E53" s="93">
        <v>529</v>
      </c>
      <c r="G53" s="94" t="s">
        <v>28</v>
      </c>
    </row>
    <row r="54" spans="1:7" ht="12.75">
      <c r="A54" t="s">
        <v>472</v>
      </c>
      <c r="B54" t="s">
        <v>31</v>
      </c>
      <c r="E54" s="93">
        <v>699</v>
      </c>
      <c r="G54" s="94" t="s">
        <v>32</v>
      </c>
    </row>
    <row r="55" spans="1:7" ht="12.75">
      <c r="A55" t="s">
        <v>472</v>
      </c>
      <c r="B55" t="s">
        <v>33</v>
      </c>
      <c r="E55" s="93">
        <v>700</v>
      </c>
      <c r="G55" s="94" t="s">
        <v>2339</v>
      </c>
    </row>
    <row r="56" spans="1:7" ht="12.75">
      <c r="A56" t="s">
        <v>472</v>
      </c>
      <c r="B56" t="s">
        <v>1363</v>
      </c>
      <c r="E56" s="93">
        <v>729</v>
      </c>
      <c r="G56" s="94" t="s">
        <v>34</v>
      </c>
    </row>
    <row r="57" spans="1:7" ht="12.75">
      <c r="A57" t="s">
        <v>472</v>
      </c>
      <c r="B57" t="s">
        <v>1364</v>
      </c>
      <c r="E57" s="93">
        <v>789</v>
      </c>
      <c r="G57" s="94" t="s">
        <v>34</v>
      </c>
    </row>
    <row r="58" spans="1:7" ht="12.75">
      <c r="A58" t="s">
        <v>472</v>
      </c>
      <c r="B58" t="s">
        <v>1365</v>
      </c>
      <c r="E58" s="93">
        <v>839</v>
      </c>
      <c r="G58" s="94" t="s">
        <v>34</v>
      </c>
    </row>
    <row r="59" spans="1:7" ht="12.75">
      <c r="A59" t="s">
        <v>472</v>
      </c>
      <c r="B59" t="s">
        <v>35</v>
      </c>
      <c r="E59" s="93">
        <v>739</v>
      </c>
      <c r="G59" s="94" t="s">
        <v>2339</v>
      </c>
    </row>
    <row r="60" spans="1:7" ht="12" customHeight="1">
      <c r="A60" t="s">
        <v>472</v>
      </c>
      <c r="B60" t="s">
        <v>36</v>
      </c>
      <c r="E60" s="93">
        <v>999</v>
      </c>
      <c r="G60" s="94" t="s">
        <v>32</v>
      </c>
    </row>
    <row r="61" spans="1:7" ht="12.75">
      <c r="A61" t="s">
        <v>489</v>
      </c>
      <c r="B61" t="s">
        <v>490</v>
      </c>
      <c r="E61" s="93">
        <v>399.95</v>
      </c>
      <c r="G61" t="s">
        <v>37</v>
      </c>
    </row>
    <row r="62" spans="1:7" ht="12.75">
      <c r="A62" t="s">
        <v>489</v>
      </c>
      <c r="B62" t="s">
        <v>38</v>
      </c>
      <c r="E62" s="93">
        <v>329.95</v>
      </c>
      <c r="G62" t="s">
        <v>39</v>
      </c>
    </row>
    <row r="63" spans="1:7" ht="12.75">
      <c r="A63" t="s">
        <v>489</v>
      </c>
      <c r="B63" t="s">
        <v>40</v>
      </c>
      <c r="E63" s="93">
        <v>459.95</v>
      </c>
      <c r="G63" t="s">
        <v>41</v>
      </c>
    </row>
    <row r="64" spans="1:7" ht="12.75">
      <c r="A64" t="s">
        <v>489</v>
      </c>
      <c r="B64" t="s">
        <v>40</v>
      </c>
      <c r="E64" s="93">
        <v>459.95</v>
      </c>
      <c r="G64" t="s">
        <v>41</v>
      </c>
    </row>
    <row r="65" spans="1:7" ht="12.75">
      <c r="A65" t="s">
        <v>1390</v>
      </c>
      <c r="B65" t="s">
        <v>42</v>
      </c>
      <c r="E65" s="93">
        <v>559.95</v>
      </c>
      <c r="G65" t="s">
        <v>43</v>
      </c>
    </row>
    <row r="66" spans="1:7" ht="12.75">
      <c r="A66" t="s">
        <v>1390</v>
      </c>
      <c r="B66" t="s">
        <v>42</v>
      </c>
      <c r="E66" s="93">
        <v>559.95</v>
      </c>
      <c r="G66" t="s">
        <v>43</v>
      </c>
    </row>
    <row r="67" spans="1:7" ht="12.75">
      <c r="A67" t="s">
        <v>1407</v>
      </c>
      <c r="B67" t="s">
        <v>44</v>
      </c>
      <c r="E67" s="93">
        <v>499.95</v>
      </c>
      <c r="G67" t="s">
        <v>45</v>
      </c>
    </row>
    <row r="68" spans="1:7" ht="12.75">
      <c r="A68" t="s">
        <v>1407</v>
      </c>
      <c r="B68" t="s">
        <v>44</v>
      </c>
      <c r="E68" s="93">
        <v>499.95</v>
      </c>
      <c r="G68" t="s">
        <v>45</v>
      </c>
    </row>
    <row r="69" spans="1:7" ht="12.75">
      <c r="A69" t="s">
        <v>1407</v>
      </c>
      <c r="B69" t="s">
        <v>46</v>
      </c>
      <c r="E69" s="93">
        <v>399.95</v>
      </c>
      <c r="G69" t="s">
        <v>47</v>
      </c>
    </row>
    <row r="70" spans="1:7" ht="12.75">
      <c r="A70" t="s">
        <v>1407</v>
      </c>
      <c r="B70" t="s">
        <v>44</v>
      </c>
      <c r="E70" s="93">
        <v>499.95</v>
      </c>
      <c r="G70" t="s">
        <v>45</v>
      </c>
    </row>
    <row r="71" spans="1:7" ht="12.75">
      <c r="A71" t="s">
        <v>495</v>
      </c>
      <c r="B71" t="s">
        <v>48</v>
      </c>
      <c r="E71" s="93">
        <v>351</v>
      </c>
      <c r="G71" t="s">
        <v>1143</v>
      </c>
    </row>
    <row r="72" spans="1:7" ht="12.75">
      <c r="A72" t="s">
        <v>495</v>
      </c>
      <c r="B72" t="s">
        <v>496</v>
      </c>
      <c r="E72" s="93">
        <v>275</v>
      </c>
      <c r="G72" t="s">
        <v>1143</v>
      </c>
    </row>
    <row r="73" spans="1:7" ht="12.75">
      <c r="A73" t="s">
        <v>495</v>
      </c>
      <c r="B73" t="s">
        <v>1144</v>
      </c>
      <c r="E73" s="93">
        <v>329</v>
      </c>
      <c r="G73" t="s">
        <v>1143</v>
      </c>
    </row>
    <row r="74" spans="1:7" ht="12.75">
      <c r="A74" t="s">
        <v>495</v>
      </c>
      <c r="B74" t="s">
        <v>1145</v>
      </c>
      <c r="E74" s="93">
        <v>249</v>
      </c>
      <c r="G74" t="s">
        <v>1146</v>
      </c>
    </row>
    <row r="75" spans="1:7" ht="12.75">
      <c r="A75" t="s">
        <v>495</v>
      </c>
      <c r="B75" t="s">
        <v>1147</v>
      </c>
      <c r="E75" s="93">
        <v>299</v>
      </c>
      <c r="G75" t="s">
        <v>1146</v>
      </c>
    </row>
    <row r="76" spans="1:7" ht="13.5" customHeight="1">
      <c r="A76" t="s">
        <v>495</v>
      </c>
      <c r="B76" t="s">
        <v>48</v>
      </c>
      <c r="E76" s="93">
        <v>351</v>
      </c>
      <c r="G76" t="s">
        <v>1143</v>
      </c>
    </row>
    <row r="77" spans="1:7" ht="12.75">
      <c r="A77" t="s">
        <v>495</v>
      </c>
      <c r="B77" t="s">
        <v>496</v>
      </c>
      <c r="E77" s="93">
        <v>275</v>
      </c>
      <c r="G77" t="s">
        <v>1143</v>
      </c>
    </row>
    <row r="78" spans="1:7" ht="12.75">
      <c r="A78" t="s">
        <v>495</v>
      </c>
      <c r="B78" t="s">
        <v>1144</v>
      </c>
      <c r="E78" s="93">
        <v>329</v>
      </c>
      <c r="G78" t="s">
        <v>1143</v>
      </c>
    </row>
    <row r="79" spans="1:7" ht="12.75">
      <c r="A79" t="s">
        <v>495</v>
      </c>
      <c r="B79" t="s">
        <v>48</v>
      </c>
      <c r="E79" s="93">
        <v>351</v>
      </c>
      <c r="G79" t="s">
        <v>1143</v>
      </c>
    </row>
    <row r="80" spans="1:7" ht="12.75">
      <c r="A80" t="s">
        <v>495</v>
      </c>
      <c r="B80" t="s">
        <v>1144</v>
      </c>
      <c r="E80" s="93">
        <v>329</v>
      </c>
      <c r="G80" t="s">
        <v>1143</v>
      </c>
    </row>
    <row r="81" spans="1:7" ht="12.75">
      <c r="A81" t="s">
        <v>1359</v>
      </c>
      <c r="B81" t="s">
        <v>1148</v>
      </c>
      <c r="E81" s="93">
        <v>569.95</v>
      </c>
      <c r="G81" t="s">
        <v>1149</v>
      </c>
    </row>
    <row r="82" spans="1:7" ht="12.75">
      <c r="A82" t="s">
        <v>1359</v>
      </c>
      <c r="B82" t="s">
        <v>1150</v>
      </c>
      <c r="E82" s="93">
        <v>569.95</v>
      </c>
      <c r="G82" t="s">
        <v>1151</v>
      </c>
    </row>
    <row r="83" spans="1:7" ht="12.75">
      <c r="A83" t="s">
        <v>1359</v>
      </c>
      <c r="B83" t="s">
        <v>1152</v>
      </c>
      <c r="E83" s="93">
        <v>449.95</v>
      </c>
      <c r="G83" t="s">
        <v>1153</v>
      </c>
    </row>
    <row r="84" spans="1:7" ht="12.75">
      <c r="A84" t="s">
        <v>1359</v>
      </c>
      <c r="B84" t="s">
        <v>1154</v>
      </c>
      <c r="E84" s="93">
        <v>469.95</v>
      </c>
      <c r="G84" t="s">
        <v>1153</v>
      </c>
    </row>
    <row r="85" spans="1:7" ht="12.75">
      <c r="A85" t="s">
        <v>1359</v>
      </c>
      <c r="B85" t="s">
        <v>1360</v>
      </c>
      <c r="E85" s="93">
        <v>419.99</v>
      </c>
      <c r="G85" t="s">
        <v>1155</v>
      </c>
    </row>
    <row r="86" spans="1:7" ht="12.75">
      <c r="A86" t="s">
        <v>1359</v>
      </c>
      <c r="B86" t="s">
        <v>1156</v>
      </c>
      <c r="E86" s="93">
        <v>449.95</v>
      </c>
      <c r="G86" t="s">
        <v>1155</v>
      </c>
    </row>
    <row r="87" spans="1:7" ht="12.75">
      <c r="A87" t="s">
        <v>1359</v>
      </c>
      <c r="B87" t="s">
        <v>1154</v>
      </c>
      <c r="E87" s="93">
        <v>469.95</v>
      </c>
      <c r="G87" t="s">
        <v>1153</v>
      </c>
    </row>
    <row r="88" spans="1:7" ht="12.75">
      <c r="A88" t="s">
        <v>1359</v>
      </c>
      <c r="B88" t="s">
        <v>1360</v>
      </c>
      <c r="E88" s="93">
        <v>419.99</v>
      </c>
      <c r="G88" t="s">
        <v>1155</v>
      </c>
    </row>
    <row r="89" spans="1:7" ht="12.75">
      <c r="A89" t="s">
        <v>1359</v>
      </c>
      <c r="B89" t="s">
        <v>1156</v>
      </c>
      <c r="E89" s="93">
        <v>449.95</v>
      </c>
      <c r="G89" t="s">
        <v>1155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0"/>
  <dimension ref="A1:CL33"/>
  <sheetViews>
    <sheetView workbookViewId="0" topLeftCell="A1">
      <selection activeCell="B9" activeCellId="1" sqref="A1 B9"/>
    </sheetView>
  </sheetViews>
  <sheetFormatPr defaultColWidth="9.140625" defaultRowHeight="12.75"/>
  <cols>
    <col min="1" max="1" width="22.28125" style="215" customWidth="1"/>
    <col min="2" max="2" width="14.7109375" style="215" customWidth="1"/>
    <col min="3" max="3" width="18.421875" style="215" customWidth="1"/>
    <col min="4" max="4" width="8.00390625" style="215" customWidth="1"/>
    <col min="5" max="5" width="13.57421875" style="215" customWidth="1"/>
    <col min="6" max="6" width="10.8515625" style="215" customWidth="1"/>
    <col min="7" max="7" width="17.421875" style="215" customWidth="1"/>
    <col min="8" max="8" width="17.57421875" style="215" customWidth="1"/>
    <col min="9" max="9" width="19.28125" style="215" customWidth="1"/>
    <col min="10" max="10" width="8.28125" style="215" customWidth="1"/>
    <col min="11" max="11" width="15.28125" style="216" customWidth="1"/>
    <col min="12" max="16384" width="10.8515625" style="215" customWidth="1"/>
  </cols>
  <sheetData>
    <row r="1" spans="1:2" ht="15.75">
      <c r="A1" s="214" t="s">
        <v>1157</v>
      </c>
      <c r="B1" s="214"/>
    </row>
    <row r="2" spans="1:2" ht="15.75">
      <c r="A2" s="214" t="s">
        <v>1158</v>
      </c>
      <c r="B2" s="214"/>
    </row>
    <row r="3" spans="1:5" ht="15">
      <c r="A3" s="217" t="s">
        <v>456</v>
      </c>
      <c r="B3" s="217" t="s">
        <v>457</v>
      </c>
      <c r="C3" s="217" t="s">
        <v>435</v>
      </c>
      <c r="D3" s="217" t="s">
        <v>459</v>
      </c>
      <c r="E3" s="218" t="s">
        <v>461</v>
      </c>
    </row>
    <row r="4" spans="1:90" ht="15">
      <c r="A4" s="215" t="s">
        <v>474</v>
      </c>
      <c r="B4" s="215" t="s">
        <v>1367</v>
      </c>
      <c r="C4" s="219">
        <v>5000</v>
      </c>
      <c r="D4" s="220">
        <v>8</v>
      </c>
      <c r="E4" s="216">
        <v>164</v>
      </c>
      <c r="BP4" s="215">
        <v>0</v>
      </c>
      <c r="BQ4" s="215">
        <v>0</v>
      </c>
      <c r="BW4" s="215">
        <v>0</v>
      </c>
      <c r="BX4" s="215">
        <v>0</v>
      </c>
      <c r="CD4" s="215">
        <v>0</v>
      </c>
      <c r="CE4" s="215">
        <v>0</v>
      </c>
      <c r="CK4" s="215">
        <v>0</v>
      </c>
      <c r="CL4" s="215">
        <v>0</v>
      </c>
    </row>
    <row r="5" spans="1:5" ht="15">
      <c r="A5" s="215" t="s">
        <v>486</v>
      </c>
      <c r="B5" s="215" t="s">
        <v>487</v>
      </c>
      <c r="C5" s="221">
        <v>5000</v>
      </c>
      <c r="D5" s="220">
        <v>10</v>
      </c>
      <c r="E5" s="216">
        <v>205</v>
      </c>
    </row>
    <row r="6" spans="1:5" ht="15">
      <c r="A6" s="215" t="s">
        <v>474</v>
      </c>
      <c r="B6" s="215" t="s">
        <v>1371</v>
      </c>
      <c r="C6" s="221">
        <v>5000</v>
      </c>
      <c r="D6" s="222"/>
      <c r="E6" s="216">
        <v>205</v>
      </c>
    </row>
    <row r="7" spans="1:5" ht="15">
      <c r="A7" s="215" t="s">
        <v>481</v>
      </c>
      <c r="B7" s="215" t="s">
        <v>482</v>
      </c>
      <c r="C7" s="221">
        <v>5300</v>
      </c>
      <c r="D7" s="220">
        <v>9.8</v>
      </c>
      <c r="E7" s="216">
        <v>195</v>
      </c>
    </row>
    <row r="8" spans="1:5" ht="15">
      <c r="A8" s="215" t="s">
        <v>474</v>
      </c>
      <c r="B8" s="215" t="s">
        <v>480</v>
      </c>
      <c r="C8" s="221">
        <v>5500</v>
      </c>
      <c r="D8" s="220"/>
      <c r="E8" s="216">
        <v>236</v>
      </c>
    </row>
    <row r="9" spans="1:5" ht="15">
      <c r="A9" s="215" t="s">
        <v>486</v>
      </c>
      <c r="B9" s="215" t="s">
        <v>1373</v>
      </c>
      <c r="C9" s="221">
        <v>6000</v>
      </c>
      <c r="D9" s="220">
        <v>8.5</v>
      </c>
      <c r="E9" s="216">
        <v>267</v>
      </c>
    </row>
    <row r="10" spans="1:5" ht="15">
      <c r="A10" s="215" t="s">
        <v>481</v>
      </c>
      <c r="B10" s="215" t="s">
        <v>1376</v>
      </c>
      <c r="C10" s="221">
        <v>6050</v>
      </c>
      <c r="D10" s="220">
        <v>9</v>
      </c>
      <c r="E10" s="216">
        <v>329</v>
      </c>
    </row>
    <row r="11" spans="1:5" ht="15">
      <c r="A11" s="215" t="s">
        <v>474</v>
      </c>
      <c r="B11" s="215" t="s">
        <v>493</v>
      </c>
      <c r="C11" s="221">
        <v>6500</v>
      </c>
      <c r="D11" s="220"/>
      <c r="E11" s="216">
        <v>256</v>
      </c>
    </row>
    <row r="12" spans="1:5" ht="15">
      <c r="A12" s="215" t="s">
        <v>481</v>
      </c>
      <c r="B12" s="215" t="s">
        <v>594</v>
      </c>
      <c r="C12" s="221">
        <v>7000</v>
      </c>
      <c r="D12" s="220">
        <v>10.5</v>
      </c>
      <c r="E12" s="216">
        <v>236</v>
      </c>
    </row>
    <row r="13" spans="1:5" ht="15">
      <c r="A13" s="215" t="s">
        <v>486</v>
      </c>
      <c r="B13" s="215" t="s">
        <v>1159</v>
      </c>
      <c r="C13" s="221">
        <v>7000</v>
      </c>
      <c r="D13" s="220">
        <v>8.5</v>
      </c>
      <c r="E13" s="216">
        <v>298</v>
      </c>
    </row>
    <row r="14" spans="1:5" ht="15">
      <c r="A14" s="215" t="s">
        <v>1160</v>
      </c>
      <c r="B14" s="215" t="s">
        <v>1161</v>
      </c>
      <c r="C14" s="221">
        <v>7500</v>
      </c>
      <c r="D14" s="220">
        <v>8.4</v>
      </c>
      <c r="E14" s="216">
        <v>850</v>
      </c>
    </row>
    <row r="15" spans="1:5" ht="15">
      <c r="A15" s="215" t="s">
        <v>1160</v>
      </c>
      <c r="B15" s="215" t="s">
        <v>1162</v>
      </c>
      <c r="C15" s="221">
        <v>7500</v>
      </c>
      <c r="D15" s="220">
        <v>8.4</v>
      </c>
      <c r="E15" s="216">
        <v>860</v>
      </c>
    </row>
    <row r="16" spans="1:5" ht="15">
      <c r="A16" s="215" t="s">
        <v>1160</v>
      </c>
      <c r="B16" s="215" t="s">
        <v>1163</v>
      </c>
      <c r="C16" s="221">
        <v>7700</v>
      </c>
      <c r="D16" s="220">
        <v>8.6</v>
      </c>
      <c r="E16" s="216">
        <v>957</v>
      </c>
    </row>
    <row r="17" spans="1:6" ht="15">
      <c r="A17" s="215" t="s">
        <v>486</v>
      </c>
      <c r="B17" s="215" t="s">
        <v>1164</v>
      </c>
      <c r="C17" s="221">
        <v>7800</v>
      </c>
      <c r="D17" s="220">
        <v>11</v>
      </c>
      <c r="E17" s="216">
        <v>339</v>
      </c>
      <c r="F17"/>
    </row>
    <row r="18" spans="1:5" ht="15">
      <c r="A18" s="215" t="s">
        <v>481</v>
      </c>
      <c r="B18" s="215" t="s">
        <v>501</v>
      </c>
      <c r="C18" s="221">
        <v>8000</v>
      </c>
      <c r="D18" s="220">
        <v>10</v>
      </c>
      <c r="E18" s="216">
        <v>267</v>
      </c>
    </row>
    <row r="19" spans="1:5" ht="15">
      <c r="A19" s="215" t="s">
        <v>474</v>
      </c>
      <c r="B19" s="215" t="s">
        <v>1377</v>
      </c>
      <c r="C19" s="221">
        <v>8000</v>
      </c>
      <c r="D19" s="220">
        <v>9</v>
      </c>
      <c r="E19" s="216">
        <v>287</v>
      </c>
    </row>
    <row r="20" spans="1:5" ht="15">
      <c r="A20" s="215" t="s">
        <v>474</v>
      </c>
      <c r="B20" s="215" t="s">
        <v>506</v>
      </c>
      <c r="C20" s="221">
        <v>8500</v>
      </c>
      <c r="D20" s="220"/>
      <c r="E20" s="216">
        <v>329</v>
      </c>
    </row>
    <row r="21" spans="1:5" ht="15">
      <c r="A21" s="215" t="s">
        <v>486</v>
      </c>
      <c r="B21" s="215" t="s">
        <v>1355</v>
      </c>
      <c r="C21" s="221">
        <v>10000</v>
      </c>
      <c r="D21" s="220">
        <v>10</v>
      </c>
      <c r="E21" s="216">
        <v>359</v>
      </c>
    </row>
    <row r="22" spans="1:5" ht="15">
      <c r="A22" s="215" t="s">
        <v>481</v>
      </c>
      <c r="B22" s="215" t="s">
        <v>1361</v>
      </c>
      <c r="C22" s="221">
        <v>10500</v>
      </c>
      <c r="D22" s="220">
        <v>10.5</v>
      </c>
      <c r="E22" s="216">
        <v>359</v>
      </c>
    </row>
    <row r="23" spans="1:5" ht="15">
      <c r="A23" s="215" t="s">
        <v>474</v>
      </c>
      <c r="B23" s="215" t="s">
        <v>475</v>
      </c>
      <c r="C23" s="221">
        <v>10500</v>
      </c>
      <c r="D23" s="220"/>
      <c r="E23" s="216">
        <v>359</v>
      </c>
    </row>
    <row r="24" spans="1:5" ht="15">
      <c r="A24" s="215" t="s">
        <v>1160</v>
      </c>
      <c r="B24" s="215" t="s">
        <v>1165</v>
      </c>
      <c r="C24" s="221">
        <v>11000</v>
      </c>
      <c r="D24" s="220">
        <v>9.5</v>
      </c>
      <c r="E24" s="216">
        <v>1122</v>
      </c>
    </row>
    <row r="25" spans="1:5" ht="15">
      <c r="A25" s="215" t="s">
        <v>1160</v>
      </c>
      <c r="B25" s="215" t="s">
        <v>15</v>
      </c>
      <c r="C25" s="221">
        <v>11000</v>
      </c>
      <c r="D25" s="220">
        <v>9.5</v>
      </c>
      <c r="E25" s="216">
        <v>1492</v>
      </c>
    </row>
    <row r="26" spans="1:5" ht="15">
      <c r="A26" s="215" t="s">
        <v>486</v>
      </c>
      <c r="B26" s="215" t="s">
        <v>1166</v>
      </c>
      <c r="C26" s="221">
        <v>11500</v>
      </c>
      <c r="D26" s="220">
        <v>10</v>
      </c>
      <c r="E26" s="216">
        <v>390</v>
      </c>
    </row>
    <row r="27" spans="1:5" ht="15">
      <c r="A27" s="215" t="s">
        <v>481</v>
      </c>
      <c r="B27" s="215" t="s">
        <v>1167</v>
      </c>
      <c r="C27" s="221">
        <v>12000</v>
      </c>
      <c r="D27" s="220">
        <v>10.5</v>
      </c>
      <c r="E27" s="216">
        <v>380</v>
      </c>
    </row>
    <row r="28" spans="1:5" ht="15">
      <c r="A28" s="215" t="s">
        <v>481</v>
      </c>
      <c r="B28" s="215" t="s">
        <v>1168</v>
      </c>
      <c r="C28" s="221">
        <v>13800</v>
      </c>
      <c r="D28" s="220">
        <v>10.1</v>
      </c>
      <c r="E28" s="216">
        <v>473</v>
      </c>
    </row>
    <row r="29" spans="1:5" ht="15">
      <c r="A29" s="215" t="s">
        <v>474</v>
      </c>
      <c r="B29" s="215" t="s">
        <v>1169</v>
      </c>
      <c r="C29" s="221">
        <v>14000</v>
      </c>
      <c r="D29" s="220">
        <v>10</v>
      </c>
      <c r="E29" s="216">
        <v>432</v>
      </c>
    </row>
    <row r="30" spans="1:5" ht="15">
      <c r="A30" s="215" t="s">
        <v>481</v>
      </c>
      <c r="B30" s="215" t="s">
        <v>612</v>
      </c>
      <c r="C30" s="221">
        <v>18000</v>
      </c>
      <c r="D30" s="220">
        <v>9.6</v>
      </c>
      <c r="E30" s="216">
        <v>452</v>
      </c>
    </row>
    <row r="31" spans="1:5" ht="15">
      <c r="A31" s="215" t="s">
        <v>474</v>
      </c>
      <c r="B31" s="215" t="s">
        <v>1170</v>
      </c>
      <c r="C31" s="221">
        <v>18700</v>
      </c>
      <c r="D31" s="220">
        <v>9.5</v>
      </c>
      <c r="E31" s="216">
        <v>473</v>
      </c>
    </row>
    <row r="32" spans="1:5" ht="15">
      <c r="A32" s="215" t="s">
        <v>481</v>
      </c>
      <c r="B32" s="215" t="s">
        <v>1171</v>
      </c>
      <c r="C32" s="221">
        <v>23500</v>
      </c>
      <c r="D32" s="220">
        <v>8.5</v>
      </c>
      <c r="E32" s="216">
        <v>617</v>
      </c>
    </row>
    <row r="33" spans="1:5" ht="15">
      <c r="A33" s="215" t="s">
        <v>474</v>
      </c>
      <c r="B33" s="215" t="s">
        <v>1172</v>
      </c>
      <c r="C33" s="221">
        <v>23700</v>
      </c>
      <c r="D33" s="220">
        <v>8.5</v>
      </c>
      <c r="E33" s="216">
        <v>545</v>
      </c>
    </row>
    <row r="74" ht="38.25" customHeight="1"/>
    <row r="81" ht="38.25" customHeight="1"/>
    <row r="87" ht="38.25" customHeight="1"/>
    <row r="94" ht="38.25" customHeight="1"/>
    <row r="101" ht="38.25" customHeight="1"/>
    <row r="107" ht="38.25" customHeight="1"/>
    <row r="114" ht="38.25" customHeight="1"/>
    <row r="121" ht="38.25" customHeight="1"/>
    <row r="127" ht="38.25" customHeight="1"/>
    <row r="140" ht="38.25" customHeight="1"/>
    <row r="147" ht="38.25" customHeight="1"/>
    <row r="153" ht="38.25" customHeight="1"/>
    <row r="160" ht="38.25" customHeight="1"/>
    <row r="173" ht="38.25" customHeight="1"/>
    <row r="179" ht="38.25" customHeight="1"/>
    <row r="185" ht="38.25" customHeight="1"/>
    <row r="191" ht="38.25" customHeight="1"/>
    <row r="202" ht="38.25" customHeight="1"/>
    <row r="208" ht="38.25" customHeight="1"/>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1174</v>
      </c>
      <c r="B1" s="2"/>
      <c r="C1"/>
      <c r="D1" s="25" t="s">
        <v>1175</v>
      </c>
      <c r="E1" s="25"/>
      <c r="F1" s="26"/>
      <c r="G1" s="27"/>
      <c r="H1" s="26"/>
      <c r="I1" s="26"/>
      <c r="J1"/>
      <c r="K1"/>
    </row>
    <row r="2" spans="1:11" ht="15" customHeight="1">
      <c r="A2" s="17" t="s">
        <v>1176</v>
      </c>
      <c r="B2" s="18">
        <v>9</v>
      </c>
      <c r="C2" s="4"/>
      <c r="D2" s="17"/>
      <c r="E2" s="17"/>
      <c r="F2" s="28" t="s">
        <v>1193</v>
      </c>
      <c r="G2" s="28" t="s">
        <v>1194</v>
      </c>
      <c r="H2" s="28" t="s">
        <v>1195</v>
      </c>
      <c r="I2" s="28" t="s">
        <v>1177</v>
      </c>
      <c r="J2"/>
      <c r="K2"/>
    </row>
    <row r="3" spans="1:11" ht="15" customHeight="1">
      <c r="A3" s="17" t="s">
        <v>1178</v>
      </c>
      <c r="B3" s="18">
        <v>2001</v>
      </c>
      <c r="C3" s="4"/>
      <c r="D3" s="17" t="s">
        <v>1179</v>
      </c>
      <c r="E3" s="17"/>
      <c r="F3" s="19">
        <v>0.07</v>
      </c>
      <c r="G3" s="19">
        <v>0.05</v>
      </c>
      <c r="H3" s="19">
        <v>0.0475</v>
      </c>
      <c r="I3" s="19">
        <v>0.05</v>
      </c>
      <c r="J3"/>
      <c r="K3"/>
    </row>
    <row r="4" spans="1:11" ht="15" customHeight="1">
      <c r="A4" s="17" t="s">
        <v>1180</v>
      </c>
      <c r="B4" s="18">
        <v>2000</v>
      </c>
      <c r="C4" s="4"/>
      <c r="D4" s="17" t="s">
        <v>1181</v>
      </c>
      <c r="E4" s="17"/>
      <c r="F4" s="18">
        <v>10</v>
      </c>
      <c r="G4" s="18">
        <v>10</v>
      </c>
      <c r="H4" s="18">
        <v>15</v>
      </c>
      <c r="I4" s="18">
        <v>1</v>
      </c>
      <c r="J4"/>
      <c r="K4"/>
    </row>
    <row r="5" spans="1:11" ht="15" customHeight="1">
      <c r="A5" s="17" t="s">
        <v>1182</v>
      </c>
      <c r="B5" s="18">
        <v>2000</v>
      </c>
      <c r="C5" s="4"/>
      <c r="D5" s="17" t="s">
        <v>1196</v>
      </c>
      <c r="E5" s="17"/>
      <c r="F5" s="20">
        <v>0</v>
      </c>
      <c r="G5" s="20">
        <v>0</v>
      </c>
      <c r="H5" s="20">
        <v>1</v>
      </c>
      <c r="I5" s="29"/>
      <c r="J5"/>
      <c r="K5"/>
    </row>
    <row r="6" spans="1:11" ht="15" customHeight="1">
      <c r="A6" s="17" t="s">
        <v>1183</v>
      </c>
      <c r="B6" s="19">
        <v>0.0475</v>
      </c>
      <c r="C6" s="4"/>
      <c r="D6" s="5"/>
      <c r="E6" s="5"/>
      <c r="F6" s="5"/>
      <c r="G6" s="5"/>
      <c r="H6" s="5"/>
      <c r="I6" s="5"/>
      <c r="J6"/>
      <c r="K6"/>
    </row>
    <row r="7" spans="1:11" ht="15" customHeight="1">
      <c r="A7" s="17" t="s">
        <v>1184</v>
      </c>
      <c r="B7" s="20">
        <v>0</v>
      </c>
      <c r="C7" s="4"/>
      <c r="D7" s="6" t="s">
        <v>1185</v>
      </c>
      <c r="E7" s="6"/>
      <c r="F7" s="16" t="b">
        <v>1</v>
      </c>
      <c r="G7" s="5"/>
      <c r="H7" s="5"/>
      <c r="I7"/>
      <c r="K7"/>
    </row>
    <row r="8" spans="1:11" ht="15" customHeight="1">
      <c r="A8" s="17" t="s">
        <v>1186</v>
      </c>
      <c r="B8" s="20">
        <v>0</v>
      </c>
      <c r="C8" s="4"/>
      <c r="D8" s="30" t="s">
        <v>133</v>
      </c>
      <c r="E8" s="31" t="b">
        <v>0</v>
      </c>
      <c r="F8" s="16"/>
      <c r="G8" s="5"/>
      <c r="H8" s="5"/>
      <c r="I8"/>
      <c r="J8"/>
      <c r="K8"/>
    </row>
    <row r="9" spans="1:11" ht="15" customHeight="1">
      <c r="A9" s="17" t="s">
        <v>1197</v>
      </c>
      <c r="B9" s="21">
        <v>1</v>
      </c>
      <c r="C9" s="4"/>
      <c r="D9" s="91" t="s">
        <v>1314</v>
      </c>
      <c r="E9" s="31" t="b">
        <v>1</v>
      </c>
      <c r="F9"/>
      <c r="G9" s="5"/>
      <c r="H9" s="5"/>
      <c r="I9"/>
      <c r="J9"/>
      <c r="K9"/>
    </row>
    <row r="10" spans="1:10" ht="15" customHeight="1">
      <c r="A10" s="17" t="s">
        <v>1198</v>
      </c>
      <c r="B10" s="21">
        <v>0</v>
      </c>
      <c r="C10" s="4"/>
      <c r="D10" s="30" t="s">
        <v>1313</v>
      </c>
      <c r="E10" s="32" t="b">
        <v>0</v>
      </c>
      <c r="F10" s="8"/>
      <c r="G10" s="9"/>
      <c r="H10" s="5"/>
      <c r="I10"/>
      <c r="J10"/>
    </row>
    <row r="11" spans="1:11" s="10" customFormat="1" ht="15" customHeight="1">
      <c r="A11" s="86" t="s">
        <v>1199</v>
      </c>
      <c r="B11" s="21">
        <v>0</v>
      </c>
      <c r="C11" s="4"/>
      <c r="D11" s="30" t="s">
        <v>1315</v>
      </c>
      <c r="E11" s="32" t="b">
        <v>0</v>
      </c>
      <c r="F11" s="5"/>
      <c r="G11" s="5"/>
      <c r="H11" s="5"/>
      <c r="I11"/>
      <c r="J11"/>
      <c r="K11" s="3"/>
    </row>
    <row r="12" spans="1:10" ht="15" customHeight="1">
      <c r="A12" s="17" t="s">
        <v>1200</v>
      </c>
      <c r="B12" s="18">
        <v>9</v>
      </c>
      <c r="C12" s="4"/>
      <c r="D12" s="30" t="s">
        <v>1142</v>
      </c>
      <c r="E12" s="32" t="b">
        <v>0</v>
      </c>
      <c r="F12" s="4"/>
      <c r="G12" s="5"/>
      <c r="H12" s="5"/>
      <c r="I12"/>
      <c r="J12" s="11"/>
    </row>
    <row r="13" spans="1:9" ht="15" customHeight="1">
      <c r="A13" s="34" t="s">
        <v>1202</v>
      </c>
      <c r="B13" s="20">
        <v>0.025</v>
      </c>
      <c r="C13" s="4"/>
      <c r="D13" s="17" t="s">
        <v>1308</v>
      </c>
      <c r="E13" s="33" t="b">
        <v>0</v>
      </c>
      <c r="F13" s="4"/>
      <c r="G13" s="5"/>
      <c r="H13" s="5"/>
      <c r="I13"/>
    </row>
    <row r="14" spans="1:9" ht="15" customHeight="1">
      <c r="A14" s="34" t="s">
        <v>1201</v>
      </c>
      <c r="B14" s="22">
        <v>3</v>
      </c>
      <c r="C14" s="4"/>
      <c r="D14" s="17" t="s">
        <v>1309</v>
      </c>
      <c r="E14" s="33" t="b">
        <v>0</v>
      </c>
      <c r="F14" s="5"/>
      <c r="G14" s="5"/>
      <c r="H14" s="5"/>
      <c r="I14"/>
    </row>
    <row r="15" spans="1:9" ht="14.25">
      <c r="A15" s="34" t="s">
        <v>1203</v>
      </c>
      <c r="B15" s="20">
        <v>0.05</v>
      </c>
      <c r="C15" s="4"/>
      <c r="D15" s="17" t="s">
        <v>1310</v>
      </c>
      <c r="E15" s="33" t="b">
        <v>0</v>
      </c>
      <c r="F15" s="5"/>
      <c r="G15" s="13"/>
      <c r="H15" s="5"/>
      <c r="I15"/>
    </row>
    <row r="16" spans="1:9" ht="14.25">
      <c r="A16" s="34" t="s">
        <v>1204</v>
      </c>
      <c r="B16" s="22">
        <v>20</v>
      </c>
      <c r="C16" s="4"/>
      <c r="D16" s="17" t="s">
        <v>1311</v>
      </c>
      <c r="E16" s="33" t="b">
        <v>0</v>
      </c>
      <c r="F16" s="4"/>
      <c r="G16" s="5"/>
      <c r="H16" s="5"/>
      <c r="I16" s="5"/>
    </row>
    <row r="17" spans="1:9" ht="14.25">
      <c r="A17" s="17" t="s">
        <v>1187</v>
      </c>
      <c r="B17" s="23">
        <v>0</v>
      </c>
      <c r="C17" s="4"/>
      <c r="D17" s="17" t="s">
        <v>1312</v>
      </c>
      <c r="E17" s="33" t="b">
        <v>0</v>
      </c>
      <c r="F17" s="4"/>
      <c r="G17" s="5"/>
      <c r="H17"/>
      <c r="I17" s="5"/>
    </row>
    <row r="18" spans="1:9" ht="14.25">
      <c r="A18" s="17" t="s">
        <v>1188</v>
      </c>
      <c r="B18" s="24">
        <v>0.1</v>
      </c>
      <c r="C18" s="4"/>
      <c r="D18" s="5"/>
      <c r="E18" s="5"/>
      <c r="F18" s="4"/>
      <c r="G18" s="5"/>
      <c r="H18" s="5"/>
      <c r="I18" s="5"/>
    </row>
    <row r="19" spans="1:9" ht="15" customHeight="1">
      <c r="A19" s="17" t="s">
        <v>1189</v>
      </c>
      <c r="B19" s="24">
        <v>0.2</v>
      </c>
      <c r="C19"/>
      <c r="D19"/>
      <c r="E19"/>
      <c r="F19" s="5"/>
      <c r="G19" s="5"/>
      <c r="H19" s="5"/>
      <c r="I19" s="5"/>
    </row>
    <row r="20" spans="1:9" ht="15" customHeight="1">
      <c r="A20" s="17" t="s">
        <v>1190</v>
      </c>
      <c r="B20" s="35">
        <v>0.25</v>
      </c>
      <c r="C20"/>
      <c r="D20"/>
      <c r="E20"/>
      <c r="F20" s="5"/>
      <c r="G20" s="5"/>
      <c r="H20" s="5"/>
      <c r="I20" s="5"/>
    </row>
    <row r="21" spans="1:9" ht="37.5" customHeight="1">
      <c r="A21" s="17" t="s">
        <v>1191</v>
      </c>
      <c r="B21" s="240" t="s">
        <v>874</v>
      </c>
      <c r="C21" s="241"/>
      <c r="D21" s="242"/>
      <c r="E21" s="12"/>
      <c r="F21" s="5"/>
      <c r="G21" s="5"/>
      <c r="H21" s="14"/>
      <c r="I21" s="5"/>
    </row>
    <row r="22" spans="1:9" ht="14.25">
      <c r="A22" s="34" t="s">
        <v>1173</v>
      </c>
      <c r="B22" s="7" t="s">
        <v>1489</v>
      </c>
      <c r="C22" s="4"/>
      <c r="D22" s="4"/>
      <c r="E22" s="4"/>
      <c r="F22" s="5"/>
      <c r="G22" s="5"/>
      <c r="H22" s="5"/>
      <c r="I22" s="5"/>
    </row>
    <row r="23" spans="1:9" ht="14.25">
      <c r="A23" s="17" t="s">
        <v>1192</v>
      </c>
      <c r="B23" s="7" t="s">
        <v>134</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CW594"/>
  <sheetViews>
    <sheetView zoomScale="75" zoomScaleNormal="75" workbookViewId="0" topLeftCell="E174">
      <selection activeCell="K221" sqref="K221"/>
    </sheetView>
  </sheetViews>
  <sheetFormatPr defaultColWidth="9.140625" defaultRowHeight="12.75"/>
  <cols>
    <col min="1" max="1" width="54.7109375" style="37" customWidth="1"/>
    <col min="2" max="2" width="66.57421875" style="37" customWidth="1"/>
    <col min="3" max="3" width="8.8515625" style="37" customWidth="1"/>
    <col min="4" max="4" width="8.57421875" style="37" customWidth="1"/>
    <col min="5" max="5" width="8.421875" style="37" customWidth="1"/>
    <col min="6" max="6" width="9.00390625" style="37" customWidth="1"/>
    <col min="7" max="7" width="12.7109375" style="37" customWidth="1"/>
    <col min="8" max="8" width="8.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7109375" style="37" customWidth="1"/>
  </cols>
  <sheetData>
    <row r="1" ht="14.25">
      <c r="A1" s="36" t="s">
        <v>106</v>
      </c>
    </row>
    <row r="2" ht="12.75">
      <c r="A2" s="37" t="s">
        <v>143</v>
      </c>
    </row>
    <row r="4" spans="1:23" ht="12.75">
      <c r="A4" s="40" t="s">
        <v>1205</v>
      </c>
      <c r="B4" s="41"/>
      <c r="C4" s="42"/>
      <c r="D4" s="42"/>
      <c r="E4" s="42"/>
      <c r="F4" s="42"/>
      <c r="G4" s="42"/>
      <c r="H4" s="43"/>
      <c r="I4" s="44" t="s">
        <v>1206</v>
      </c>
      <c r="J4" s="45"/>
      <c r="K4" s="45"/>
      <c r="L4" s="45"/>
      <c r="M4" s="45"/>
      <c r="N4" s="45"/>
      <c r="O4"/>
      <c r="P4"/>
      <c r="Q4"/>
      <c r="R4"/>
      <c r="S4"/>
      <c r="T4"/>
      <c r="U4"/>
      <c r="V4"/>
      <c r="W4"/>
    </row>
    <row r="5" spans="1:25" s="101" customFormat="1" ht="26.25" customHeight="1">
      <c r="A5" s="46" t="s">
        <v>1207</v>
      </c>
      <c r="B5" s="46" t="s">
        <v>1208</v>
      </c>
      <c r="C5" s="46" t="s">
        <v>144</v>
      </c>
      <c r="D5" s="46" t="s">
        <v>145</v>
      </c>
      <c r="E5" s="46" t="s">
        <v>1209</v>
      </c>
      <c r="F5" s="46" t="s">
        <v>1210</v>
      </c>
      <c r="G5" s="47" t="s">
        <v>1211</v>
      </c>
      <c r="H5" s="47" t="s">
        <v>146</v>
      </c>
      <c r="I5" s="47" t="s">
        <v>1212</v>
      </c>
      <c r="J5" s="47" t="s">
        <v>1213</v>
      </c>
      <c r="K5" s="47" t="s">
        <v>1214</v>
      </c>
      <c r="L5" s="47" t="s">
        <v>1215</v>
      </c>
      <c r="M5" s="47" t="s">
        <v>1216</v>
      </c>
      <c r="N5" s="47" t="s">
        <v>1217</v>
      </c>
      <c r="O5"/>
      <c r="P5"/>
      <c r="Q5"/>
      <c r="R5"/>
      <c r="S5"/>
      <c r="T5"/>
      <c r="U5"/>
      <c r="V5"/>
      <c r="W5"/>
      <c r="X5"/>
      <c r="Y5"/>
    </row>
    <row r="6" spans="1:23" ht="12.75">
      <c r="A6" s="102" t="s">
        <v>147</v>
      </c>
      <c r="B6" s="103" t="s">
        <v>148</v>
      </c>
      <c r="C6" s="104">
        <f>'Window AC'!T22</f>
        <v>15.403699778398703</v>
      </c>
      <c r="D6" s="105">
        <v>9</v>
      </c>
      <c r="E6" s="106">
        <f>'Window AC'!S22</f>
        <v>74.79999999999987</v>
      </c>
      <c r="F6" s="105">
        <v>0</v>
      </c>
      <c r="G6" s="103" t="s">
        <v>149</v>
      </c>
      <c r="H6"/>
      <c r="I6"/>
      <c r="J6"/>
      <c r="K6"/>
      <c r="L6"/>
      <c r="M6"/>
      <c r="N6"/>
      <c r="O6"/>
      <c r="P6"/>
      <c r="Q6"/>
      <c r="R6"/>
      <c r="S6"/>
      <c r="T6"/>
      <c r="U6"/>
      <c r="V6"/>
      <c r="W6"/>
    </row>
    <row r="7" spans="1:23" ht="12.75">
      <c r="A7" s="102" t="s">
        <v>150</v>
      </c>
      <c r="B7" s="103" t="s">
        <v>151</v>
      </c>
      <c r="C7" s="104">
        <f>'Window AC'!T23</f>
        <v>18.48443973407842</v>
      </c>
      <c r="D7" s="105">
        <v>9</v>
      </c>
      <c r="E7" s="106">
        <f>'Window AC'!S23</f>
        <v>89.75999999999988</v>
      </c>
      <c r="F7" s="105">
        <v>0</v>
      </c>
      <c r="G7" s="103" t="s">
        <v>149</v>
      </c>
      <c r="H7"/>
      <c r="I7"/>
      <c r="J7"/>
      <c r="K7"/>
      <c r="L7"/>
      <c r="M7"/>
      <c r="N7"/>
      <c r="O7"/>
      <c r="P7"/>
      <c r="Q7"/>
      <c r="R7"/>
      <c r="S7"/>
      <c r="T7"/>
      <c r="U7"/>
      <c r="V7"/>
      <c r="W7"/>
    </row>
    <row r="8" spans="1:7" ht="12.75" customHeight="1">
      <c r="A8" s="102" t="s">
        <v>152</v>
      </c>
      <c r="B8" s="103" t="s">
        <v>153</v>
      </c>
      <c r="C8" s="104">
        <f>'Window AC'!T24</f>
        <v>21.565179689758168</v>
      </c>
      <c r="D8" s="105">
        <v>9</v>
      </c>
      <c r="E8" s="106">
        <f>'Window AC'!S24</f>
        <v>104.7199999999998</v>
      </c>
      <c r="F8" s="105">
        <v>0</v>
      </c>
      <c r="G8" s="103" t="s">
        <v>149</v>
      </c>
    </row>
    <row r="9" spans="1:7" ht="12.75" customHeight="1">
      <c r="A9" s="102" t="s">
        <v>154</v>
      </c>
      <c r="B9" s="103" t="s">
        <v>155</v>
      </c>
      <c r="C9" s="104">
        <f>'Window AC'!T25</f>
        <v>24.168556311413482</v>
      </c>
      <c r="D9" s="105">
        <v>9</v>
      </c>
      <c r="E9" s="106">
        <f>'Window AC'!S25</f>
        <v>130.71999999999838</v>
      </c>
      <c r="F9" s="105">
        <v>0</v>
      </c>
      <c r="G9" s="103" t="s">
        <v>149</v>
      </c>
    </row>
    <row r="10" spans="1:7" ht="12.75" customHeight="1">
      <c r="A10" s="102" t="s">
        <v>156</v>
      </c>
      <c r="B10" s="103" t="s">
        <v>1243</v>
      </c>
      <c r="C10" s="104">
        <f>'Window AC'!T26</f>
        <v>27.18962585034012</v>
      </c>
      <c r="D10" s="105">
        <v>9</v>
      </c>
      <c r="E10" s="106">
        <f>'Window AC'!S26</f>
        <v>147.05999999999818</v>
      </c>
      <c r="F10" s="105">
        <v>0</v>
      </c>
      <c r="G10" s="103" t="s">
        <v>149</v>
      </c>
    </row>
    <row r="11" spans="1:7" ht="12.75" customHeight="1">
      <c r="A11" s="102" t="s">
        <v>1244</v>
      </c>
      <c r="B11" s="103" t="s">
        <v>1245</v>
      </c>
      <c r="C11" s="104">
        <f>'Window AC'!T27</f>
        <v>30.21069538926679</v>
      </c>
      <c r="D11" s="105">
        <v>9</v>
      </c>
      <c r="E11" s="106">
        <f>'Window AC'!S27</f>
        <v>163.399999999998</v>
      </c>
      <c r="F11" s="105">
        <v>0</v>
      </c>
      <c r="G11" s="103" t="s">
        <v>149</v>
      </c>
    </row>
    <row r="12" spans="1:7" ht="12.75" customHeight="1">
      <c r="A12" s="102" t="s">
        <v>1246</v>
      </c>
      <c r="B12" s="103" t="s">
        <v>1247</v>
      </c>
      <c r="C12" s="104">
        <f>'Window AC'!T28</f>
        <v>33.231764928193456</v>
      </c>
      <c r="D12" s="105">
        <v>9</v>
      </c>
      <c r="E12" s="106">
        <f>'Window AC'!S28</f>
        <v>179.73999999999785</v>
      </c>
      <c r="F12" s="105">
        <v>0</v>
      </c>
      <c r="G12" s="103" t="s">
        <v>149</v>
      </c>
    </row>
    <row r="13" spans="1:7" ht="12.75" customHeight="1">
      <c r="A13" s="102" t="s">
        <v>1248</v>
      </c>
      <c r="B13" s="103" t="s">
        <v>1249</v>
      </c>
      <c r="C13" s="104">
        <f>'Window AC'!T29</f>
        <v>36.25283446712018</v>
      </c>
      <c r="D13" s="105">
        <v>9</v>
      </c>
      <c r="E13" s="106">
        <f>'Window AC'!S29</f>
        <v>196.07999999999765</v>
      </c>
      <c r="F13" s="105">
        <v>0</v>
      </c>
      <c r="G13" s="103" t="s">
        <v>149</v>
      </c>
    </row>
    <row r="14" spans="1:7" ht="12.75" customHeight="1">
      <c r="A14" s="102" t="s">
        <v>1250</v>
      </c>
      <c r="B14" s="103" t="s">
        <v>1251</v>
      </c>
      <c r="C14" s="104">
        <f>'Window AC'!T30</f>
        <v>39.27390400604685</v>
      </c>
      <c r="D14" s="105">
        <v>9</v>
      </c>
      <c r="E14" s="106">
        <f>'Window AC'!S30</f>
        <v>212.41999999999734</v>
      </c>
      <c r="F14" s="105">
        <v>0</v>
      </c>
      <c r="G14" s="103" t="s">
        <v>149</v>
      </c>
    </row>
    <row r="15" spans="1:7" ht="12.75" customHeight="1">
      <c r="A15" s="102" t="s">
        <v>1252</v>
      </c>
      <c r="B15" s="103" t="s">
        <v>1253</v>
      </c>
      <c r="C15" s="104">
        <f>'Window AC'!T31</f>
        <v>43.130359379516335</v>
      </c>
      <c r="D15" s="105">
        <v>9</v>
      </c>
      <c r="E15" s="106">
        <f>'Window AC'!S31</f>
        <v>209.4399999999996</v>
      </c>
      <c r="F15" s="105">
        <v>0</v>
      </c>
      <c r="G15" s="103" t="s">
        <v>149</v>
      </c>
    </row>
    <row r="16" spans="1:7" ht="12.75" customHeight="1">
      <c r="A16" s="102" t="s">
        <v>1254</v>
      </c>
      <c r="B16" s="103" t="s">
        <v>1255</v>
      </c>
      <c r="C16" s="104">
        <f>'Window AC'!T32</f>
        <v>46.21109933519608</v>
      </c>
      <c r="D16" s="105">
        <v>9</v>
      </c>
      <c r="E16" s="106">
        <f>'Window AC'!S32</f>
        <v>224.39999999999952</v>
      </c>
      <c r="F16" s="105">
        <v>0</v>
      </c>
      <c r="G16" s="103" t="s">
        <v>149</v>
      </c>
    </row>
    <row r="17" spans="1:7" ht="12.75" customHeight="1">
      <c r="A17" s="102" t="s">
        <v>1256</v>
      </c>
      <c r="B17" s="103" t="s">
        <v>1257</v>
      </c>
      <c r="C17" s="104">
        <f>'Window AC'!T33</f>
        <v>49.29183929087583</v>
      </c>
      <c r="D17" s="105">
        <v>9</v>
      </c>
      <c r="E17" s="106">
        <f>'Window AC'!S33</f>
        <v>239.35999999999956</v>
      </c>
      <c r="F17" s="105">
        <v>0</v>
      </c>
      <c r="G17" s="103" t="s">
        <v>149</v>
      </c>
    </row>
    <row r="18" spans="1:7" ht="12.75" customHeight="1">
      <c r="A18" s="102" t="s">
        <v>1258</v>
      </c>
      <c r="B18" s="103" t="s">
        <v>1259</v>
      </c>
      <c r="C18" s="104">
        <f>'Window AC'!T34</f>
        <v>52.37257924655546</v>
      </c>
      <c r="D18" s="105">
        <v>9</v>
      </c>
      <c r="E18" s="106">
        <f>'Window AC'!S34</f>
        <v>254.3199999999996</v>
      </c>
      <c r="F18" s="105">
        <v>0</v>
      </c>
      <c r="G18" s="103" t="s">
        <v>149</v>
      </c>
    </row>
    <row r="19" spans="1:7" ht="12.75" customHeight="1">
      <c r="A19" s="102" t="s">
        <v>1260</v>
      </c>
      <c r="B19" s="103" t="s">
        <v>1261</v>
      </c>
      <c r="C19" s="104">
        <f>'Window AC'!T35</f>
        <v>55.45331920223521</v>
      </c>
      <c r="D19" s="105">
        <v>9</v>
      </c>
      <c r="E19" s="106">
        <f>'Window AC'!S35</f>
        <v>269.2799999999995</v>
      </c>
      <c r="F19" s="105">
        <v>0</v>
      </c>
      <c r="G19" s="103" t="s">
        <v>149</v>
      </c>
    </row>
    <row r="20" spans="1:7" ht="12.75" customHeight="1">
      <c r="A20" s="102" t="s">
        <v>1262</v>
      </c>
      <c r="B20" s="103" t="s">
        <v>1263</v>
      </c>
      <c r="C20" s="104">
        <f>'Window AC'!T36</f>
        <v>58.53405915791507</v>
      </c>
      <c r="D20" s="105">
        <v>9</v>
      </c>
      <c r="E20" s="106">
        <f>'Window AC'!S36</f>
        <v>284.23999999999944</v>
      </c>
      <c r="F20" s="105">
        <v>0</v>
      </c>
      <c r="G20" s="103" t="s">
        <v>149</v>
      </c>
    </row>
    <row r="21" spans="1:7" ht="12.75" customHeight="1">
      <c r="A21" s="102" t="s">
        <v>1264</v>
      </c>
      <c r="B21" s="103" t="s">
        <v>1265</v>
      </c>
      <c r="C21" s="104">
        <f>'Window AC'!T37</f>
        <v>61.61479911359481</v>
      </c>
      <c r="D21" s="105">
        <v>9</v>
      </c>
      <c r="E21" s="106">
        <f>'Window AC'!S37</f>
        <v>299.1999999999995</v>
      </c>
      <c r="F21" s="105">
        <v>0</v>
      </c>
      <c r="G21" s="103" t="s">
        <v>149</v>
      </c>
    </row>
    <row r="22" spans="1:7" ht="12.75" customHeight="1">
      <c r="A22" s="102" t="s">
        <v>1266</v>
      </c>
      <c r="B22" s="103" t="s">
        <v>1267</v>
      </c>
      <c r="C22" s="104">
        <f>'Window AC'!U22</f>
        <v>27.661624433953193</v>
      </c>
      <c r="D22" s="105">
        <v>9</v>
      </c>
      <c r="E22" s="106">
        <f>'Window AC'!S22</f>
        <v>74.79999999999987</v>
      </c>
      <c r="F22" s="105">
        <v>0</v>
      </c>
      <c r="G22" s="103" t="s">
        <v>1268</v>
      </c>
    </row>
    <row r="23" spans="1:7" ht="12.75" customHeight="1">
      <c r="A23" s="102" t="s">
        <v>1269</v>
      </c>
      <c r="B23" s="103" t="s">
        <v>1270</v>
      </c>
      <c r="C23" s="104">
        <f>'Window AC'!U23</f>
        <v>33.1939493207438</v>
      </c>
      <c r="D23" s="105">
        <v>9</v>
      </c>
      <c r="E23" s="106">
        <f>'Window AC'!S23</f>
        <v>89.75999999999988</v>
      </c>
      <c r="F23" s="105">
        <v>0</v>
      </c>
      <c r="G23" s="103" t="s">
        <v>1268</v>
      </c>
    </row>
    <row r="24" spans="1:7" ht="12.75" customHeight="1">
      <c r="A24" s="102" t="s">
        <v>1271</v>
      </c>
      <c r="B24" s="103" t="s">
        <v>1272</v>
      </c>
      <c r="C24" s="104">
        <f>'Window AC'!U24</f>
        <v>38.72627420753446</v>
      </c>
      <c r="D24" s="105">
        <v>9</v>
      </c>
      <c r="E24" s="106">
        <f>'Window AC'!S24</f>
        <v>104.7199999999998</v>
      </c>
      <c r="F24" s="105">
        <v>0</v>
      </c>
      <c r="G24" s="103" t="s">
        <v>1268</v>
      </c>
    </row>
    <row r="25" spans="1:7" ht="12.75" customHeight="1">
      <c r="A25" s="102" t="s">
        <v>1273</v>
      </c>
      <c r="B25" s="103" t="s">
        <v>1274</v>
      </c>
      <c r="C25" s="104">
        <f>'Window AC'!U25</f>
        <v>43.40136054421771</v>
      </c>
      <c r="D25" s="105">
        <v>9</v>
      </c>
      <c r="E25" s="106">
        <f>'Window AC'!S25</f>
        <v>130.71999999999838</v>
      </c>
      <c r="F25" s="105">
        <v>0</v>
      </c>
      <c r="G25" s="103" t="s">
        <v>1268</v>
      </c>
    </row>
    <row r="26" spans="1:7" ht="12.75" customHeight="1">
      <c r="A26" s="102" t="s">
        <v>1275</v>
      </c>
      <c r="B26" s="103" t="s">
        <v>1276</v>
      </c>
      <c r="C26" s="104">
        <f>'Window AC'!U26</f>
        <v>48.82653061224488</v>
      </c>
      <c r="D26" s="105">
        <v>9</v>
      </c>
      <c r="E26" s="106">
        <f>'Window AC'!S26</f>
        <v>147.05999999999818</v>
      </c>
      <c r="F26" s="105">
        <v>0</v>
      </c>
      <c r="G26" s="103" t="s">
        <v>1268</v>
      </c>
    </row>
    <row r="27" spans="1:7" ht="12.75" customHeight="1">
      <c r="A27" s="102" t="s">
        <v>1277</v>
      </c>
      <c r="B27" s="103" t="s">
        <v>1278</v>
      </c>
      <c r="C27" s="104">
        <f>'Window AC'!U27</f>
        <v>54.25170068027205</v>
      </c>
      <c r="D27" s="105">
        <v>9</v>
      </c>
      <c r="E27" s="106">
        <f>'Window AC'!S27</f>
        <v>163.399999999998</v>
      </c>
      <c r="F27" s="105">
        <v>0</v>
      </c>
      <c r="G27" s="103" t="s">
        <v>1268</v>
      </c>
    </row>
    <row r="28" spans="1:7" ht="12.75" customHeight="1">
      <c r="A28" s="102" t="s">
        <v>1279</v>
      </c>
      <c r="B28" s="103" t="s">
        <v>1280</v>
      </c>
      <c r="C28" s="104">
        <f>'Window AC'!U28</f>
        <v>59.67687074829928</v>
      </c>
      <c r="D28" s="105">
        <v>9</v>
      </c>
      <c r="E28" s="106">
        <f>'Window AC'!S28</f>
        <v>179.73999999999785</v>
      </c>
      <c r="F28" s="105">
        <v>0</v>
      </c>
      <c r="G28" s="103" t="s">
        <v>1268</v>
      </c>
    </row>
    <row r="29" spans="1:7" ht="12.75" customHeight="1">
      <c r="A29" s="102" t="s">
        <v>1281</v>
      </c>
      <c r="B29" s="103" t="s">
        <v>1282</v>
      </c>
      <c r="C29" s="104">
        <f>'Window AC'!U29</f>
        <v>65.10204081632662</v>
      </c>
      <c r="D29" s="105">
        <v>9</v>
      </c>
      <c r="E29" s="106">
        <f>'Window AC'!S29</f>
        <v>196.07999999999765</v>
      </c>
      <c r="F29" s="105">
        <v>0</v>
      </c>
      <c r="G29" s="103" t="s">
        <v>1268</v>
      </c>
    </row>
    <row r="30" spans="1:7" ht="12.75" customHeight="1">
      <c r="A30" s="102" t="s">
        <v>1283</v>
      </c>
      <c r="B30" s="103" t="s">
        <v>1284</v>
      </c>
      <c r="C30" s="104">
        <f>'Window AC'!U30</f>
        <v>70.52721088435374</v>
      </c>
      <c r="D30" s="105">
        <v>9</v>
      </c>
      <c r="E30" s="106">
        <f>'Window AC'!S30</f>
        <v>212.41999999999734</v>
      </c>
      <c r="F30" s="105">
        <v>0</v>
      </c>
      <c r="G30" s="103" t="s">
        <v>1268</v>
      </c>
    </row>
    <row r="31" spans="1:7" ht="12.75" customHeight="1">
      <c r="A31" s="102" t="s">
        <v>1285</v>
      </c>
      <c r="B31" s="103" t="s">
        <v>1286</v>
      </c>
      <c r="C31" s="104">
        <f>'Window AC'!U31</f>
        <v>77.45254841506892</v>
      </c>
      <c r="D31" s="105">
        <v>9</v>
      </c>
      <c r="E31" s="106">
        <f>'Window AC'!S31</f>
        <v>209.4399999999996</v>
      </c>
      <c r="F31" s="105">
        <v>0</v>
      </c>
      <c r="G31" s="103" t="s">
        <v>1268</v>
      </c>
    </row>
    <row r="32" spans="1:7" ht="12.75" customHeight="1">
      <c r="A32" s="102" t="s">
        <v>1287</v>
      </c>
      <c r="B32" s="103" t="s">
        <v>1288</v>
      </c>
      <c r="C32" s="104">
        <f>'Window AC'!U32</f>
        <v>82.98487330185958</v>
      </c>
      <c r="D32" s="105">
        <v>9</v>
      </c>
      <c r="E32" s="106">
        <f>'Window AC'!S32</f>
        <v>224.39999999999952</v>
      </c>
      <c r="F32" s="105">
        <v>0</v>
      </c>
      <c r="G32" s="103" t="s">
        <v>1268</v>
      </c>
    </row>
    <row r="33" spans="1:7" ht="12.75" customHeight="1">
      <c r="A33" s="102" t="s">
        <v>1289</v>
      </c>
      <c r="B33" s="103" t="s">
        <v>1290</v>
      </c>
      <c r="C33" s="104">
        <f>'Window AC'!U33</f>
        <v>88.51719818865013</v>
      </c>
      <c r="D33" s="105">
        <v>9</v>
      </c>
      <c r="E33" s="106">
        <f>'Window AC'!S33</f>
        <v>239.35999999999956</v>
      </c>
      <c r="F33" s="105">
        <v>0</v>
      </c>
      <c r="G33" s="103" t="s">
        <v>1268</v>
      </c>
    </row>
    <row r="34" spans="1:7" ht="12.75" customHeight="1">
      <c r="A34" s="102" t="s">
        <v>1291</v>
      </c>
      <c r="B34" s="103" t="s">
        <v>1292</v>
      </c>
      <c r="C34" s="104">
        <f>'Window AC'!U34</f>
        <v>94.04952307544079</v>
      </c>
      <c r="D34" s="105">
        <v>9</v>
      </c>
      <c r="E34" s="106">
        <f>'Window AC'!S34</f>
        <v>254.3199999999996</v>
      </c>
      <c r="F34" s="105">
        <v>0</v>
      </c>
      <c r="G34" s="103" t="s">
        <v>1268</v>
      </c>
    </row>
    <row r="35" spans="1:7" ht="12.75" customHeight="1">
      <c r="A35" s="102" t="s">
        <v>1293</v>
      </c>
      <c r="B35" s="103" t="s">
        <v>1294</v>
      </c>
      <c r="C35" s="104">
        <f>'Window AC'!U35</f>
        <v>99.58184796223145</v>
      </c>
      <c r="D35" s="105">
        <v>9</v>
      </c>
      <c r="E35" s="106">
        <f>'Window AC'!S35</f>
        <v>269.2799999999995</v>
      </c>
      <c r="F35" s="105">
        <v>0</v>
      </c>
      <c r="G35" s="103" t="s">
        <v>1268</v>
      </c>
    </row>
    <row r="36" spans="1:7" ht="12.75" customHeight="1">
      <c r="A36" s="102" t="s">
        <v>1295</v>
      </c>
      <c r="B36" s="103" t="s">
        <v>1296</v>
      </c>
      <c r="C36" s="104">
        <f>'Window AC'!U36</f>
        <v>105.114172849022</v>
      </c>
      <c r="D36" s="105">
        <v>9</v>
      </c>
      <c r="E36" s="106">
        <f>'Window AC'!S36</f>
        <v>284.23999999999944</v>
      </c>
      <c r="F36" s="105">
        <v>0</v>
      </c>
      <c r="G36" s="103" t="s">
        <v>1268</v>
      </c>
    </row>
    <row r="37" spans="1:7" ht="12.75" customHeight="1">
      <c r="A37" s="102" t="s">
        <v>1297</v>
      </c>
      <c r="B37" s="103" t="s">
        <v>1298</v>
      </c>
      <c r="C37" s="104">
        <f>'Window AC'!U37</f>
        <v>110.64649773581277</v>
      </c>
      <c r="D37" s="105">
        <v>9</v>
      </c>
      <c r="E37" s="106">
        <f>'Window AC'!S37</f>
        <v>299.1999999999995</v>
      </c>
      <c r="F37" s="105">
        <v>0</v>
      </c>
      <c r="G37" s="103" t="s">
        <v>1268</v>
      </c>
    </row>
    <row r="38" spans="1:7" ht="12.75" customHeight="1">
      <c r="A38" s="103" t="s">
        <v>1299</v>
      </c>
      <c r="B38" s="103" t="s">
        <v>1300</v>
      </c>
      <c r="C38" s="104">
        <f>'Window AC'!V22</f>
        <v>47.69245592060895</v>
      </c>
      <c r="D38" s="105">
        <v>9</v>
      </c>
      <c r="E38" s="106">
        <f>'Window AC'!S22</f>
        <v>74.79999999999987</v>
      </c>
      <c r="F38" s="105">
        <v>0</v>
      </c>
      <c r="G38" s="103" t="s">
        <v>1301</v>
      </c>
    </row>
    <row r="39" spans="1:7" ht="12.75" customHeight="1">
      <c r="A39" s="102" t="s">
        <v>1302</v>
      </c>
      <c r="B39" s="103" t="s">
        <v>1303</v>
      </c>
      <c r="C39" s="104">
        <f>'Window AC'!V23</f>
        <v>57.23094710473083</v>
      </c>
      <c r="D39" s="105">
        <v>9</v>
      </c>
      <c r="E39" s="106">
        <f>'Window AC'!S23</f>
        <v>89.75999999999988</v>
      </c>
      <c r="F39" s="105">
        <v>0</v>
      </c>
      <c r="G39" s="103" t="s">
        <v>1301</v>
      </c>
    </row>
    <row r="40" spans="1:7" ht="12.75" customHeight="1">
      <c r="A40" s="102" t="s">
        <v>1304</v>
      </c>
      <c r="B40" s="103" t="s">
        <v>1305</v>
      </c>
      <c r="C40" s="104">
        <f>'Window AC'!V24</f>
        <v>66.76943828885248</v>
      </c>
      <c r="D40" s="105">
        <v>9</v>
      </c>
      <c r="E40" s="106">
        <f>'Window AC'!S24</f>
        <v>104.7199999999998</v>
      </c>
      <c r="F40" s="105">
        <v>0</v>
      </c>
      <c r="G40" s="103" t="s">
        <v>1301</v>
      </c>
    </row>
    <row r="41" spans="1:7" ht="12.75" customHeight="1">
      <c r="A41" s="102" t="s">
        <v>1306</v>
      </c>
      <c r="B41" s="103" t="s">
        <v>1307</v>
      </c>
      <c r="C41" s="104">
        <f>'Window AC'!V25</f>
        <v>74.82993197278915</v>
      </c>
      <c r="D41" s="105">
        <v>9</v>
      </c>
      <c r="E41" s="106">
        <f>'Window AC'!S25</f>
        <v>130.71999999999838</v>
      </c>
      <c r="F41" s="105">
        <v>0</v>
      </c>
      <c r="G41" s="103" t="s">
        <v>1301</v>
      </c>
    </row>
    <row r="42" spans="1:7" ht="12.75" customHeight="1">
      <c r="A42" s="102" t="s">
        <v>388</v>
      </c>
      <c r="B42" s="103" t="s">
        <v>389</v>
      </c>
      <c r="C42" s="104">
        <f>'Window AC'!V26</f>
        <v>84.18367346938771</v>
      </c>
      <c r="D42" s="105">
        <v>9</v>
      </c>
      <c r="E42" s="106">
        <f>'Window AC'!S26</f>
        <v>147.05999999999818</v>
      </c>
      <c r="F42" s="105">
        <v>0</v>
      </c>
      <c r="G42" s="103" t="s">
        <v>1301</v>
      </c>
    </row>
    <row r="43" spans="1:7" ht="12.75" customHeight="1">
      <c r="A43" s="102" t="s">
        <v>390</v>
      </c>
      <c r="B43" s="103" t="s">
        <v>391</v>
      </c>
      <c r="C43" s="104">
        <f>'Window AC'!V27</f>
        <v>93.53741496598639</v>
      </c>
      <c r="D43" s="105">
        <v>9</v>
      </c>
      <c r="E43" s="106">
        <f>'Window AC'!S27</f>
        <v>163.399999999998</v>
      </c>
      <c r="F43" s="105">
        <v>0</v>
      </c>
      <c r="G43" s="103" t="s">
        <v>1301</v>
      </c>
    </row>
    <row r="44" spans="1:30" ht="12" customHeight="1">
      <c r="A44" s="102" t="s">
        <v>392</v>
      </c>
      <c r="B44" s="103" t="s">
        <v>393</v>
      </c>
      <c r="C44" s="104">
        <f>'Window AC'!V28</f>
        <v>102.89115646258506</v>
      </c>
      <c r="D44" s="105">
        <v>9</v>
      </c>
      <c r="E44" s="106">
        <f>'Window AC'!S28</f>
        <v>179.73999999999785</v>
      </c>
      <c r="F44" s="105">
        <v>0</v>
      </c>
      <c r="G44" s="103" t="s">
        <v>1301</v>
      </c>
      <c r="H44"/>
      <c r="I44"/>
      <c r="J44"/>
      <c r="K44"/>
      <c r="L44"/>
      <c r="M44"/>
      <c r="N44"/>
      <c r="O44"/>
      <c r="P44"/>
      <c r="Q44"/>
      <c r="R44"/>
      <c r="S44"/>
      <c r="T44"/>
      <c r="U44"/>
      <c r="V44"/>
      <c r="W44"/>
      <c r="Z44"/>
      <c r="AA44"/>
      <c r="AB44"/>
      <c r="AC44"/>
      <c r="AD44"/>
    </row>
    <row r="45" spans="1:30" ht="12" customHeight="1">
      <c r="A45" s="102" t="s">
        <v>394</v>
      </c>
      <c r="B45" s="103" t="s">
        <v>395</v>
      </c>
      <c r="C45" s="104">
        <f>'Window AC'!V29</f>
        <v>112.24489795918362</v>
      </c>
      <c r="D45" s="105">
        <v>9</v>
      </c>
      <c r="E45" s="106">
        <f>'Window AC'!S29</f>
        <v>196.07999999999765</v>
      </c>
      <c r="F45" s="105">
        <v>0</v>
      </c>
      <c r="G45" s="103" t="s">
        <v>1301</v>
      </c>
      <c r="H45"/>
      <c r="I45"/>
      <c r="J45"/>
      <c r="K45"/>
      <c r="L45"/>
      <c r="M45"/>
      <c r="N45"/>
      <c r="O45"/>
      <c r="P45"/>
      <c r="Q45"/>
      <c r="R45"/>
      <c r="S45"/>
      <c r="T45"/>
      <c r="U45"/>
      <c r="V45"/>
      <c r="W45"/>
      <c r="Z45"/>
      <c r="AA45"/>
      <c r="AB45"/>
      <c r="AC45"/>
      <c r="AD45"/>
    </row>
    <row r="46" spans="1:101" ht="12" customHeight="1">
      <c r="A46" s="102" t="s">
        <v>396</v>
      </c>
      <c r="B46" s="103" t="s">
        <v>397</v>
      </c>
      <c r="C46" s="104">
        <f>'Window AC'!V30</f>
        <v>121.5986394557824</v>
      </c>
      <c r="D46" s="105">
        <v>9</v>
      </c>
      <c r="E46" s="106">
        <f>'Window AC'!S30</f>
        <v>212.41999999999734</v>
      </c>
      <c r="F46" s="105">
        <v>0</v>
      </c>
      <c r="G46" s="103" t="s">
        <v>1301</v>
      </c>
      <c r="H46"/>
      <c r="I46"/>
      <c r="J46"/>
      <c r="K46"/>
      <c r="L46"/>
      <c r="M46"/>
      <c r="N46"/>
      <c r="O46"/>
      <c r="P46"/>
      <c r="Q46"/>
      <c r="R46"/>
      <c r="S46"/>
      <c r="T46"/>
      <c r="U46"/>
      <c r="V46"/>
      <c r="W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row>
    <row r="47" spans="1:101" ht="12" customHeight="1">
      <c r="A47" s="102" t="s">
        <v>398</v>
      </c>
      <c r="B47" s="103" t="s">
        <v>399</v>
      </c>
      <c r="C47" s="104">
        <f>'Window AC'!V31</f>
        <v>133.53887657770497</v>
      </c>
      <c r="D47" s="105">
        <v>9</v>
      </c>
      <c r="E47" s="106">
        <f>'Window AC'!S31</f>
        <v>209.4399999999996</v>
      </c>
      <c r="F47" s="105">
        <v>0</v>
      </c>
      <c r="G47" s="103" t="s">
        <v>1301</v>
      </c>
      <c r="H47"/>
      <c r="I47"/>
      <c r="J47"/>
      <c r="K47"/>
      <c r="L47"/>
      <c r="M47"/>
      <c r="N47"/>
      <c r="O47"/>
      <c r="P47"/>
      <c r="Q47"/>
      <c r="R47"/>
      <c r="S47"/>
      <c r="T47"/>
      <c r="U47"/>
      <c r="V47"/>
      <c r="W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row>
    <row r="48" spans="1:101" ht="12.75">
      <c r="A48" s="102" t="s">
        <v>400</v>
      </c>
      <c r="B48" s="103" t="s">
        <v>401</v>
      </c>
      <c r="C48" s="104">
        <f>'Window AC'!V32</f>
        <v>143.07736776182674</v>
      </c>
      <c r="D48" s="105">
        <v>9</v>
      </c>
      <c r="E48" s="106">
        <f>'Window AC'!S32</f>
        <v>224.39999999999952</v>
      </c>
      <c r="F48" s="105">
        <v>0</v>
      </c>
      <c r="G48" s="103" t="s">
        <v>1301</v>
      </c>
      <c r="H48"/>
      <c r="I48"/>
      <c r="J48"/>
      <c r="K48"/>
      <c r="L48"/>
      <c r="M48"/>
      <c r="N48"/>
      <c r="O48"/>
      <c r="P48"/>
      <c r="Q48"/>
      <c r="R48"/>
      <c r="S48"/>
      <c r="T48"/>
      <c r="U48"/>
      <c r="V48"/>
      <c r="W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row>
    <row r="49" spans="1:101" ht="12" customHeight="1">
      <c r="A49" s="102" t="s">
        <v>402</v>
      </c>
      <c r="B49" s="103" t="s">
        <v>403</v>
      </c>
      <c r="C49" s="104">
        <f>'Window AC'!V33</f>
        <v>152.6158589459485</v>
      </c>
      <c r="D49" s="105">
        <v>9</v>
      </c>
      <c r="E49" s="106">
        <f>'Window AC'!S33</f>
        <v>239.35999999999956</v>
      </c>
      <c r="F49" s="105">
        <v>0</v>
      </c>
      <c r="G49" s="103" t="s">
        <v>1301</v>
      </c>
      <c r="H49"/>
      <c r="I49"/>
      <c r="J49"/>
      <c r="K49"/>
      <c r="L49"/>
      <c r="M49"/>
      <c r="N49"/>
      <c r="O49"/>
      <c r="P49"/>
      <c r="Q49"/>
      <c r="R49"/>
      <c r="S49"/>
      <c r="T49"/>
      <c r="U49"/>
      <c r="V49"/>
      <c r="W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row>
    <row r="50" spans="1:101" ht="12" customHeight="1">
      <c r="A50" s="102" t="s">
        <v>404</v>
      </c>
      <c r="B50" s="103" t="s">
        <v>405</v>
      </c>
      <c r="C50" s="104">
        <f>'Window AC'!V34</f>
        <v>162.1543501300705</v>
      </c>
      <c r="D50" s="105">
        <v>9</v>
      </c>
      <c r="E50" s="106">
        <f>'Window AC'!S34</f>
        <v>254.3199999999996</v>
      </c>
      <c r="F50" s="105">
        <v>0</v>
      </c>
      <c r="G50" s="103" t="s">
        <v>1301</v>
      </c>
      <c r="H50"/>
      <c r="I50"/>
      <c r="J50"/>
      <c r="K50"/>
      <c r="L50"/>
      <c r="M50"/>
      <c r="N50"/>
      <c r="O50"/>
      <c r="P50"/>
      <c r="Q50"/>
      <c r="R50"/>
      <c r="S50"/>
      <c r="T50"/>
      <c r="U50"/>
      <c r="V50"/>
      <c r="W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row>
    <row r="51" spans="1:101" ht="12" customHeight="1">
      <c r="A51" s="102" t="s">
        <v>406</v>
      </c>
      <c r="B51" s="103" t="s">
        <v>407</v>
      </c>
      <c r="C51" s="104">
        <f>'Window AC'!V35</f>
        <v>171.69284131419204</v>
      </c>
      <c r="D51" s="105">
        <v>9</v>
      </c>
      <c r="E51" s="106">
        <f>'Window AC'!S35</f>
        <v>269.2799999999995</v>
      </c>
      <c r="F51" s="105">
        <v>0</v>
      </c>
      <c r="G51" s="103" t="s">
        <v>1301</v>
      </c>
      <c r="H51"/>
      <c r="I51"/>
      <c r="J51"/>
      <c r="K51"/>
      <c r="L51"/>
      <c r="M51"/>
      <c r="N51"/>
      <c r="O51"/>
      <c r="P51"/>
      <c r="Q51"/>
      <c r="R51"/>
      <c r="S51"/>
      <c r="T51"/>
      <c r="U51"/>
      <c r="V51"/>
      <c r="W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row>
    <row r="52" spans="1:101" ht="12" customHeight="1">
      <c r="A52" s="102" t="s">
        <v>408</v>
      </c>
      <c r="B52" s="103" t="s">
        <v>409</v>
      </c>
      <c r="C52" s="104">
        <f>'Window AC'!V36</f>
        <v>181.23133249831403</v>
      </c>
      <c r="D52" s="105">
        <v>9</v>
      </c>
      <c r="E52" s="106">
        <f>'Window AC'!S36</f>
        <v>284.23999999999944</v>
      </c>
      <c r="F52" s="105">
        <v>0</v>
      </c>
      <c r="G52" s="103" t="s">
        <v>1301</v>
      </c>
      <c r="H52"/>
      <c r="I52"/>
      <c r="J52"/>
      <c r="K52"/>
      <c r="L52"/>
      <c r="M52"/>
      <c r="N52"/>
      <c r="O52"/>
      <c r="P52"/>
      <c r="Q52"/>
      <c r="R52"/>
      <c r="S52"/>
      <c r="T52"/>
      <c r="U52"/>
      <c r="V52"/>
      <c r="W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row>
    <row r="53" spans="1:101" ht="12" customHeight="1">
      <c r="A53" s="102" t="s">
        <v>410</v>
      </c>
      <c r="B53" s="103" t="s">
        <v>411</v>
      </c>
      <c r="C53" s="104">
        <f>'Window AC'!V37</f>
        <v>190.7698236824358</v>
      </c>
      <c r="D53" s="105">
        <v>9</v>
      </c>
      <c r="E53" s="106">
        <f>'Window AC'!S37</f>
        <v>299.1999999999995</v>
      </c>
      <c r="F53" s="105">
        <v>0</v>
      </c>
      <c r="G53" s="103" t="s">
        <v>1301</v>
      </c>
      <c r="H53"/>
      <c r="I53"/>
      <c r="J53"/>
      <c r="K53"/>
      <c r="L53"/>
      <c r="M53"/>
      <c r="N53"/>
      <c r="O53"/>
      <c r="P53"/>
      <c r="Q53"/>
      <c r="R53"/>
      <c r="S53"/>
      <c r="T53"/>
      <c r="U53"/>
      <c r="V53"/>
      <c r="W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row>
    <row r="54" spans="1:101" ht="12" customHeight="1">
      <c r="A54" s="102" t="s">
        <v>1107</v>
      </c>
      <c r="B54" s="103" t="s">
        <v>1108</v>
      </c>
      <c r="C54" s="104">
        <f>'Window AC'!W22</f>
        <v>23.388573080258254</v>
      </c>
      <c r="D54" s="105">
        <v>9</v>
      </c>
      <c r="E54" s="106">
        <f>'Window AC'!S22</f>
        <v>74.79999999999987</v>
      </c>
      <c r="F54" s="105">
        <v>0</v>
      </c>
      <c r="G54" s="103" t="s">
        <v>1139</v>
      </c>
      <c r="H54"/>
      <c r="I54"/>
      <c r="J54"/>
      <c r="K54"/>
      <c r="L54"/>
      <c r="M54"/>
      <c r="N54"/>
      <c r="O54"/>
      <c r="P54"/>
      <c r="Q54"/>
      <c r="R54"/>
      <c r="S54"/>
      <c r="T54"/>
      <c r="U54"/>
      <c r="V54"/>
      <c r="W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row>
    <row r="55" spans="1:101" ht="12" customHeight="1">
      <c r="A55" s="102" t="s">
        <v>1109</v>
      </c>
      <c r="B55" s="103" t="s">
        <v>1110</v>
      </c>
      <c r="C55" s="104">
        <f>'Window AC'!W23</f>
        <v>28.06628769630987</v>
      </c>
      <c r="D55" s="105">
        <v>9</v>
      </c>
      <c r="E55" s="106">
        <f>'Window AC'!S23</f>
        <v>89.75999999999988</v>
      </c>
      <c r="F55" s="105">
        <v>0</v>
      </c>
      <c r="G55" s="103" t="s">
        <v>1139</v>
      </c>
      <c r="H55"/>
      <c r="I55"/>
      <c r="J55"/>
      <c r="K55"/>
      <c r="L55"/>
      <c r="M55"/>
      <c r="N55"/>
      <c r="O55"/>
      <c r="P55"/>
      <c r="Q55"/>
      <c r="R55"/>
      <c r="S55"/>
      <c r="T55"/>
      <c r="U55"/>
      <c r="V55"/>
      <c r="W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row>
    <row r="56" spans="1:101" ht="12" customHeight="1">
      <c r="A56" s="102" t="s">
        <v>1111</v>
      </c>
      <c r="B56" s="103" t="s">
        <v>1112</v>
      </c>
      <c r="C56" s="104">
        <f>'Window AC'!W24</f>
        <v>32.74400231236149</v>
      </c>
      <c r="D56" s="105">
        <v>9</v>
      </c>
      <c r="E56" s="106">
        <f>'Window AC'!S24</f>
        <v>104.7199999999998</v>
      </c>
      <c r="F56" s="105">
        <v>0</v>
      </c>
      <c r="G56" s="103" t="s">
        <v>1139</v>
      </c>
      <c r="H56"/>
      <c r="I56"/>
      <c r="J56"/>
      <c r="K56"/>
      <c r="L56"/>
      <c r="M56"/>
      <c r="N56"/>
      <c r="O56"/>
      <c r="P56"/>
      <c r="Q56"/>
      <c r="R56"/>
      <c r="S56"/>
      <c r="T56"/>
      <c r="U56"/>
      <c r="V56"/>
      <c r="W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row>
    <row r="57" spans="1:101" ht="12" customHeight="1">
      <c r="A57" s="102" t="s">
        <v>1113</v>
      </c>
      <c r="B57" s="103" t="s">
        <v>1114</v>
      </c>
      <c r="C57" s="104">
        <f>'Window AC'!W25</f>
        <v>36.69690098261526</v>
      </c>
      <c r="D57" s="105">
        <v>9</v>
      </c>
      <c r="E57" s="106">
        <f>'Window AC'!S25</f>
        <v>130.71999999999838</v>
      </c>
      <c r="F57" s="105">
        <v>0</v>
      </c>
      <c r="G57" s="103" t="s">
        <v>1139</v>
      </c>
      <c r="H57"/>
      <c r="I57"/>
      <c r="J57"/>
      <c r="K57"/>
      <c r="L57"/>
      <c r="M57"/>
      <c r="N57"/>
      <c r="O57"/>
      <c r="P57"/>
      <c r="Q57"/>
      <c r="R57"/>
      <c r="S57"/>
      <c r="T57"/>
      <c r="U57"/>
      <c r="V57"/>
      <c r="W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row>
    <row r="58" spans="1:101" ht="12" customHeight="1">
      <c r="A58" s="102" t="s">
        <v>1115</v>
      </c>
      <c r="B58" s="103" t="s">
        <v>1116</v>
      </c>
      <c r="C58" s="104">
        <f>'Window AC'!W26</f>
        <v>41.28401360544217</v>
      </c>
      <c r="D58" s="105">
        <v>9</v>
      </c>
      <c r="E58" s="106">
        <f>'Window AC'!S26</f>
        <v>147.05999999999818</v>
      </c>
      <c r="F58" s="105">
        <v>0</v>
      </c>
      <c r="G58" s="103" t="s">
        <v>1139</v>
      </c>
      <c r="H58"/>
      <c r="I58"/>
      <c r="J58"/>
      <c r="K58"/>
      <c r="L58"/>
      <c r="M58"/>
      <c r="N58"/>
      <c r="O58"/>
      <c r="P58"/>
      <c r="Q58"/>
      <c r="R58"/>
      <c r="S58"/>
      <c r="T58"/>
      <c r="U58"/>
      <c r="V58"/>
      <c r="W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row>
    <row r="59" spans="1:101" ht="12" customHeight="1">
      <c r="A59" s="102" t="s">
        <v>1117</v>
      </c>
      <c r="B59" s="103" t="s">
        <v>1118</v>
      </c>
      <c r="C59" s="104">
        <f>'Window AC'!W27</f>
        <v>45.87112622826908</v>
      </c>
      <c r="D59" s="105">
        <v>9</v>
      </c>
      <c r="E59" s="106">
        <f>'Window AC'!S27</f>
        <v>163.399999999998</v>
      </c>
      <c r="F59" s="105">
        <v>0</v>
      </c>
      <c r="G59" s="103" t="s">
        <v>1139</v>
      </c>
      <c r="H59"/>
      <c r="I59"/>
      <c r="J59"/>
      <c r="K59"/>
      <c r="L59"/>
      <c r="M59"/>
      <c r="N59"/>
      <c r="O59"/>
      <c r="P59"/>
      <c r="Q59"/>
      <c r="R59"/>
      <c r="S59"/>
      <c r="T59"/>
      <c r="U59"/>
      <c r="V59"/>
      <c r="W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row>
    <row r="60" spans="1:101" ht="12" customHeight="1">
      <c r="A60" s="102" t="s">
        <v>1119</v>
      </c>
      <c r="B60" s="103" t="s">
        <v>1120</v>
      </c>
      <c r="C60" s="104">
        <f>'Window AC'!W28</f>
        <v>50.45823885109593</v>
      </c>
      <c r="D60" s="105">
        <v>9</v>
      </c>
      <c r="E60" s="106">
        <f>'Window AC'!S28</f>
        <v>179.73999999999785</v>
      </c>
      <c r="F60" s="105">
        <v>0</v>
      </c>
      <c r="G60" s="103" t="s">
        <v>1139</v>
      </c>
      <c r="H60"/>
      <c r="I60"/>
      <c r="J60"/>
      <c r="K60"/>
      <c r="L60"/>
      <c r="M60"/>
      <c r="N60"/>
      <c r="O60"/>
      <c r="P60"/>
      <c r="Q60"/>
      <c r="R60"/>
      <c r="S60"/>
      <c r="T60"/>
      <c r="U60"/>
      <c r="V60"/>
      <c r="W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row>
    <row r="61" spans="1:101" ht="12" customHeight="1">
      <c r="A61" s="102" t="s">
        <v>1121</v>
      </c>
      <c r="B61" s="103" t="s">
        <v>1122</v>
      </c>
      <c r="C61" s="104">
        <f>'Window AC'!W29</f>
        <v>55.045351473923006</v>
      </c>
      <c r="D61" s="105">
        <v>9</v>
      </c>
      <c r="E61" s="106">
        <f>'Window AC'!S29</f>
        <v>196.07999999999765</v>
      </c>
      <c r="F61" s="105">
        <v>0</v>
      </c>
      <c r="G61" s="103" t="s">
        <v>1139</v>
      </c>
      <c r="H61"/>
      <c r="I61"/>
      <c r="J61"/>
      <c r="K61"/>
      <c r="L61"/>
      <c r="M61"/>
      <c r="N61"/>
      <c r="O61"/>
      <c r="P61"/>
      <c r="Q61"/>
      <c r="R61"/>
      <c r="S61"/>
      <c r="T61"/>
      <c r="U61"/>
      <c r="V61"/>
      <c r="W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row>
    <row r="62" spans="1:101" ht="12" customHeight="1">
      <c r="A62" s="102" t="s">
        <v>1123</v>
      </c>
      <c r="B62" s="103" t="s">
        <v>1124</v>
      </c>
      <c r="C62" s="104">
        <f>'Window AC'!W30</f>
        <v>59.6324640967498</v>
      </c>
      <c r="D62" s="105">
        <v>9</v>
      </c>
      <c r="E62" s="106">
        <f>'Window AC'!S30</f>
        <v>212.41999999999734</v>
      </c>
      <c r="F62" s="105">
        <v>0</v>
      </c>
      <c r="G62" s="103" t="s">
        <v>1139</v>
      </c>
      <c r="H62"/>
      <c r="I62"/>
      <c r="J62"/>
      <c r="K62"/>
      <c r="L62"/>
      <c r="M62"/>
      <c r="N62"/>
      <c r="O62"/>
      <c r="P62"/>
      <c r="Q62"/>
      <c r="R62"/>
      <c r="S62"/>
      <c r="T62"/>
      <c r="U62"/>
      <c r="V62"/>
      <c r="W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row>
    <row r="63" spans="1:101" ht="12" customHeight="1">
      <c r="A63" s="102" t="s">
        <v>1125</v>
      </c>
      <c r="B63" s="103" t="s">
        <v>1126</v>
      </c>
      <c r="C63" s="104">
        <f>'Window AC'!W31</f>
        <v>65.48800462472298</v>
      </c>
      <c r="D63" s="105">
        <v>9</v>
      </c>
      <c r="E63" s="106">
        <f>'Window AC'!S31</f>
        <v>209.4399999999996</v>
      </c>
      <c r="F63" s="105">
        <v>0</v>
      </c>
      <c r="G63" s="103" t="s">
        <v>1139</v>
      </c>
      <c r="H63"/>
      <c r="I63"/>
      <c r="J63"/>
      <c r="K63"/>
      <c r="L63"/>
      <c r="M63"/>
      <c r="N63"/>
      <c r="O63"/>
      <c r="P63"/>
      <c r="Q63"/>
      <c r="R63"/>
      <c r="S63"/>
      <c r="T63"/>
      <c r="U63"/>
      <c r="V63"/>
      <c r="W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row>
    <row r="64" spans="1:101" ht="12" customHeight="1">
      <c r="A64" s="102" t="s">
        <v>1127</v>
      </c>
      <c r="B64" s="103" t="s">
        <v>1128</v>
      </c>
      <c r="C64" s="104">
        <f>'Window AC'!W32</f>
        <v>70.16571924077459</v>
      </c>
      <c r="D64" s="105">
        <v>9</v>
      </c>
      <c r="E64" s="106">
        <f>'Window AC'!S32</f>
        <v>224.39999999999952</v>
      </c>
      <c r="F64" s="105">
        <v>0</v>
      </c>
      <c r="G64" s="103" t="s">
        <v>1139</v>
      </c>
      <c r="H64"/>
      <c r="I64"/>
      <c r="J64"/>
      <c r="K64"/>
      <c r="L64"/>
      <c r="M64"/>
      <c r="N64"/>
      <c r="O64"/>
      <c r="P64"/>
      <c r="Q64"/>
      <c r="R64"/>
      <c r="S64"/>
      <c r="T64"/>
      <c r="U64"/>
      <c r="V64"/>
      <c r="W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row>
    <row r="65" spans="1:101" ht="12" customHeight="1">
      <c r="A65" s="102" t="s">
        <v>1129</v>
      </c>
      <c r="B65" s="103" t="s">
        <v>1130</v>
      </c>
      <c r="C65" s="104">
        <f>'Window AC'!W33</f>
        <v>74.84343385682632</v>
      </c>
      <c r="D65" s="105">
        <v>9</v>
      </c>
      <c r="E65" s="106">
        <f>'Window AC'!S33</f>
        <v>239.35999999999956</v>
      </c>
      <c r="F65" s="105">
        <v>0</v>
      </c>
      <c r="G65" s="103" t="s">
        <v>1139</v>
      </c>
      <c r="H65"/>
      <c r="I65"/>
      <c r="J65"/>
      <c r="K65"/>
      <c r="L65"/>
      <c r="M65"/>
      <c r="N65"/>
      <c r="O65"/>
      <c r="P65"/>
      <c r="Q65"/>
      <c r="R65"/>
      <c r="S65"/>
      <c r="T65"/>
      <c r="U65"/>
      <c r="V65"/>
      <c r="W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row>
    <row r="66" spans="1:101" ht="12" customHeight="1">
      <c r="A66" s="102" t="s">
        <v>1131</v>
      </c>
      <c r="B66" s="103" t="s">
        <v>1132</v>
      </c>
      <c r="C66" s="104">
        <f>'Window AC'!W34</f>
        <v>79.52114847287794</v>
      </c>
      <c r="D66" s="105">
        <v>9</v>
      </c>
      <c r="E66" s="106">
        <f>'Window AC'!S34</f>
        <v>254.3199999999996</v>
      </c>
      <c r="F66" s="105">
        <v>0</v>
      </c>
      <c r="G66" s="103" t="s">
        <v>1139</v>
      </c>
      <c r="H66"/>
      <c r="I66"/>
      <c r="J66"/>
      <c r="K66"/>
      <c r="L66"/>
      <c r="M66"/>
      <c r="N66"/>
      <c r="O66"/>
      <c r="P66"/>
      <c r="Q66"/>
      <c r="R66"/>
      <c r="S66"/>
      <c r="T66"/>
      <c r="U66"/>
      <c r="V66"/>
      <c r="W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row>
    <row r="67" spans="1:101" ht="12" customHeight="1">
      <c r="A67" s="102" t="s">
        <v>1133</v>
      </c>
      <c r="B67" s="103" t="s">
        <v>1134</v>
      </c>
      <c r="C67" s="104">
        <f>'Window AC'!W35</f>
        <v>84.19886308892956</v>
      </c>
      <c r="D67" s="105">
        <v>9</v>
      </c>
      <c r="E67" s="106">
        <f>'Window AC'!S35</f>
        <v>269.2799999999995</v>
      </c>
      <c r="F67" s="105">
        <v>0</v>
      </c>
      <c r="G67" s="103" t="s">
        <v>1139</v>
      </c>
      <c r="H67"/>
      <c r="I67"/>
      <c r="J67"/>
      <c r="K67"/>
      <c r="L67"/>
      <c r="M67"/>
      <c r="N67"/>
      <c r="O67"/>
      <c r="P67"/>
      <c r="Q67"/>
      <c r="R67"/>
      <c r="S67"/>
      <c r="T67"/>
      <c r="U67"/>
      <c r="V67"/>
      <c r="W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row>
    <row r="68" spans="1:101" ht="12" customHeight="1">
      <c r="A68" s="102" t="s">
        <v>1135</v>
      </c>
      <c r="B68" s="103" t="s">
        <v>1136</v>
      </c>
      <c r="C68" s="104">
        <f>'Window AC'!W36</f>
        <v>88.87657770498117</v>
      </c>
      <c r="D68" s="105">
        <v>9</v>
      </c>
      <c r="E68" s="106">
        <f>'Window AC'!S36</f>
        <v>284.23999999999944</v>
      </c>
      <c r="F68" s="105">
        <v>0</v>
      </c>
      <c r="G68" s="103" t="s">
        <v>1139</v>
      </c>
      <c r="H68"/>
      <c r="I68"/>
      <c r="J68"/>
      <c r="K68"/>
      <c r="L68"/>
      <c r="M68"/>
      <c r="N68"/>
      <c r="O68"/>
      <c r="P68"/>
      <c r="Q68"/>
      <c r="R68"/>
      <c r="S68"/>
      <c r="T68"/>
      <c r="U68"/>
      <c r="V68"/>
      <c r="W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row>
    <row r="69" spans="1:101" ht="12" customHeight="1">
      <c r="A69" s="102" t="s">
        <v>1137</v>
      </c>
      <c r="B69" s="103" t="s">
        <v>1138</v>
      </c>
      <c r="C69" s="104">
        <f>'Window AC'!W37</f>
        <v>93.55429232103302</v>
      </c>
      <c r="D69" s="105">
        <v>9</v>
      </c>
      <c r="E69" s="106">
        <f>'Window AC'!S37</f>
        <v>299.1999999999995</v>
      </c>
      <c r="F69" s="105">
        <v>0</v>
      </c>
      <c r="G69" s="103" t="s">
        <v>1139</v>
      </c>
      <c r="H69"/>
      <c r="I69"/>
      <c r="J69"/>
      <c r="K69"/>
      <c r="L69"/>
      <c r="M69"/>
      <c r="N69"/>
      <c r="O69"/>
      <c r="P69"/>
      <c r="Q69"/>
      <c r="R69"/>
      <c r="S69"/>
      <c r="T69"/>
      <c r="U69"/>
      <c r="V69"/>
      <c r="W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row>
    <row r="70" spans="1:101" ht="12.75" customHeight="1">
      <c r="A70"/>
      <c r="B70"/>
      <c r="C70"/>
      <c r="D70"/>
      <c r="E70"/>
      <c r="F70"/>
      <c r="G70"/>
      <c r="H70"/>
      <c r="I70"/>
      <c r="J70"/>
      <c r="K70"/>
      <c r="L70"/>
      <c r="M70"/>
      <c r="N70"/>
      <c r="O70"/>
      <c r="P70"/>
      <c r="Q70"/>
      <c r="R70"/>
      <c r="S70"/>
      <c r="T70"/>
      <c r="U70"/>
      <c r="V70"/>
      <c r="W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row>
    <row r="71" spans="1:101" ht="12.75" customHeight="1" thickBot="1">
      <c r="A71"/>
      <c r="B71"/>
      <c r="C71"/>
      <c r="D71"/>
      <c r="E71"/>
      <c r="F71"/>
      <c r="G71"/>
      <c r="H71"/>
      <c r="I71"/>
      <c r="J71"/>
      <c r="K71"/>
      <c r="L71"/>
      <c r="M71"/>
      <c r="N71"/>
      <c r="O71"/>
      <c r="P71"/>
      <c r="Q71"/>
      <c r="R71"/>
      <c r="S71"/>
      <c r="T71"/>
      <c r="U71"/>
      <c r="V71"/>
      <c r="W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row>
    <row r="72" spans="1:101" ht="12.75" customHeight="1" thickBot="1">
      <c r="A72" s="85" t="s">
        <v>1490</v>
      </c>
      <c r="B72" s="49"/>
      <c r="C72" s="49"/>
      <c r="D72" s="50"/>
      <c r="E72"/>
      <c r="F72"/>
      <c r="G72"/>
      <c r="H72"/>
      <c r="I72"/>
      <c r="J72"/>
      <c r="K72"/>
      <c r="L72"/>
      <c r="M72"/>
      <c r="N72"/>
      <c r="O72"/>
      <c r="P72"/>
      <c r="Q72"/>
      <c r="R72"/>
      <c r="S72"/>
      <c r="T72"/>
      <c r="U72"/>
      <c r="V72"/>
      <c r="W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row>
    <row r="73" spans="1:101" ht="12.75" customHeight="1" thickBot="1">
      <c r="A73" s="51" t="s">
        <v>107</v>
      </c>
      <c r="B73" s="52"/>
      <c r="C73" s="53" t="s">
        <v>57</v>
      </c>
      <c r="D73" s="55"/>
      <c r="E73" s="55"/>
      <c r="F73" s="55"/>
      <c r="G73" s="55"/>
      <c r="H73" s="55"/>
      <c r="I73" s="55"/>
      <c r="J73" s="54"/>
      <c r="K73" s="53" t="s">
        <v>1218</v>
      </c>
      <c r="L73" s="55"/>
      <c r="M73" s="54"/>
      <c r="N73" s="53" t="s">
        <v>1219</v>
      </c>
      <c r="O73" s="55"/>
      <c r="P73" s="55"/>
      <c r="Q73" s="54"/>
      <c r="R73" s="53" t="s">
        <v>1220</v>
      </c>
      <c r="S73" s="54"/>
      <c r="T73" s="53" t="s">
        <v>1221</v>
      </c>
      <c r="U73" s="55"/>
      <c r="V73" s="55"/>
      <c r="W73" s="55"/>
      <c r="X73" s="54"/>
      <c r="Y73" s="53" t="s">
        <v>1222</v>
      </c>
      <c r="Z73" s="55"/>
      <c r="AA73" s="55"/>
      <c r="AB73" s="55"/>
      <c r="AC73" s="54"/>
      <c r="AD73" s="53" t="s">
        <v>58</v>
      </c>
      <c r="AE73" s="55"/>
      <c r="AF73" s="55"/>
      <c r="AG73" s="55"/>
      <c r="AH73" s="55"/>
      <c r="AI73" s="54"/>
      <c r="AJ73" s="53" t="s">
        <v>59</v>
      </c>
      <c r="AK73" s="55"/>
      <c r="AL73" s="55"/>
      <c r="AM73" s="55"/>
      <c r="AN73" s="55"/>
      <c r="AO73" s="54"/>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row>
    <row r="74" spans="1:101" ht="51">
      <c r="A74" s="56" t="s">
        <v>1224</v>
      </c>
      <c r="B74" s="57" t="s">
        <v>1225</v>
      </c>
      <c r="C74" s="58" t="s">
        <v>60</v>
      </c>
      <c r="D74" s="58" t="s">
        <v>61</v>
      </c>
      <c r="E74" s="58" t="s">
        <v>62</v>
      </c>
      <c r="F74" s="58" t="s">
        <v>63</v>
      </c>
      <c r="G74" s="58" t="s">
        <v>126</v>
      </c>
      <c r="H74" s="58" t="s">
        <v>65</v>
      </c>
      <c r="I74" s="58" t="s">
        <v>66</v>
      </c>
      <c r="J74" s="58" t="s">
        <v>67</v>
      </c>
      <c r="K74" s="58" t="s">
        <v>68</v>
      </c>
      <c r="L74" s="58" t="s">
        <v>69</v>
      </c>
      <c r="M74" s="58" t="s">
        <v>70</v>
      </c>
      <c r="N74" s="58" t="s">
        <v>1193</v>
      </c>
      <c r="O74" s="58" t="s">
        <v>1194</v>
      </c>
      <c r="P74" s="58" t="s">
        <v>1195</v>
      </c>
      <c r="Q74" s="58" t="s">
        <v>1177</v>
      </c>
      <c r="R74" s="58" t="s">
        <v>1226</v>
      </c>
      <c r="S74" s="58" t="s">
        <v>1177</v>
      </c>
      <c r="T74" s="58" t="s">
        <v>1193</v>
      </c>
      <c r="U74" s="58" t="s">
        <v>1194</v>
      </c>
      <c r="V74" s="58" t="s">
        <v>1195</v>
      </c>
      <c r="W74" s="58" t="s">
        <v>1177</v>
      </c>
      <c r="X74" s="58" t="s">
        <v>1230</v>
      </c>
      <c r="Y74" s="58" t="s">
        <v>1193</v>
      </c>
      <c r="Z74" s="58" t="s">
        <v>1194</v>
      </c>
      <c r="AA74" s="58" t="s">
        <v>1195</v>
      </c>
      <c r="AB74" s="58" t="s">
        <v>1177</v>
      </c>
      <c r="AC74" s="58" t="s">
        <v>1230</v>
      </c>
      <c r="AD74" s="58" t="s">
        <v>71</v>
      </c>
      <c r="AE74" s="58" t="s">
        <v>72</v>
      </c>
      <c r="AF74" s="58" t="s">
        <v>1229</v>
      </c>
      <c r="AG74" s="58" t="s">
        <v>73</v>
      </c>
      <c r="AH74" s="58" t="s">
        <v>74</v>
      </c>
      <c r="AI74" s="58" t="s">
        <v>75</v>
      </c>
      <c r="AJ74" s="58" t="s">
        <v>76</v>
      </c>
      <c r="AK74" s="58" t="s">
        <v>1227</v>
      </c>
      <c r="AL74" s="58" t="s">
        <v>1228</v>
      </c>
      <c r="AM74" s="58" t="s">
        <v>77</v>
      </c>
      <c r="AN74" s="58" t="s">
        <v>78</v>
      </c>
      <c r="AO74" s="58" t="s">
        <v>79</v>
      </c>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row>
    <row r="75" spans="1:101" ht="12.75" customHeight="1">
      <c r="A75" t="s">
        <v>147</v>
      </c>
      <c r="B75" t="s">
        <v>148</v>
      </c>
      <c r="C75" s="48">
        <v>9</v>
      </c>
      <c r="D75" s="48">
        <v>15.403699778398703</v>
      </c>
      <c r="E75" s="48">
        <v>74.8</v>
      </c>
      <c r="F75" s="48">
        <v>0</v>
      </c>
      <c r="G75" s="48">
        <v>0</v>
      </c>
      <c r="H75" s="48" t="s">
        <v>149</v>
      </c>
      <c r="I75" s="48">
        <v>0.17</v>
      </c>
      <c r="J75" s="48">
        <v>0</v>
      </c>
      <c r="K75" s="48">
        <v>16.578231886501605</v>
      </c>
      <c r="L75" s="59">
        <v>0</v>
      </c>
      <c r="M75" s="48">
        <v>0.011132307202861675</v>
      </c>
      <c r="N75" s="48"/>
      <c r="O75" s="48"/>
      <c r="P75" s="48">
        <v>74.80001596095897</v>
      </c>
      <c r="Q75" s="48">
        <v>0</v>
      </c>
      <c r="R75" s="48">
        <v>0</v>
      </c>
      <c r="S75" s="48">
        <v>0</v>
      </c>
      <c r="T75" s="48">
        <v>0</v>
      </c>
      <c r="U75" s="48">
        <v>0</v>
      </c>
      <c r="V75" s="48">
        <v>74.80001596095897</v>
      </c>
      <c r="W75" s="48">
        <v>0</v>
      </c>
      <c r="X75" s="48">
        <v>74.80001596095897</v>
      </c>
      <c r="Y75" s="48">
        <v>0</v>
      </c>
      <c r="Z75" s="48">
        <v>0</v>
      </c>
      <c r="AA75" s="48">
        <v>627.737548828125</v>
      </c>
      <c r="AB75" s="48">
        <v>0</v>
      </c>
      <c r="AC75" s="48">
        <v>627.7375647632366</v>
      </c>
      <c r="AD75" s="48">
        <v>5.095478883051688</v>
      </c>
      <c r="AE75" s="48">
        <v>0</v>
      </c>
      <c r="AF75" s="48">
        <v>0.6623208522796631</v>
      </c>
      <c r="AG75" s="48">
        <v>5.757799735331351</v>
      </c>
      <c r="AH75" s="48">
        <v>74.80001596095897</v>
      </c>
      <c r="AI75" s="68">
        <v>0.07697591586526625</v>
      </c>
      <c r="AJ75" s="48">
        <v>1.600296974182129</v>
      </c>
      <c r="AK75" s="48">
        <v>0</v>
      </c>
      <c r="AL75" s="48">
        <v>0</v>
      </c>
      <c r="AM75" s="48">
        <v>7.358096599578857</v>
      </c>
      <c r="AN75" s="48">
        <v>74.80001596095897</v>
      </c>
      <c r="AO75" s="68">
        <v>0.0983702540397644</v>
      </c>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row>
    <row r="76" spans="1:101" ht="12.75" customHeight="1">
      <c r="A76" t="s">
        <v>150</v>
      </c>
      <c r="B76" t="s">
        <v>151</v>
      </c>
      <c r="C76" s="48">
        <v>9</v>
      </c>
      <c r="D76" s="48">
        <v>18.48443973407842</v>
      </c>
      <c r="E76" s="48">
        <v>89.76</v>
      </c>
      <c r="F76" s="48">
        <v>0</v>
      </c>
      <c r="G76" s="48">
        <v>0</v>
      </c>
      <c r="H76" s="48" t="s">
        <v>149</v>
      </c>
      <c r="I76" s="48">
        <v>0.17</v>
      </c>
      <c r="J76" s="48">
        <v>0</v>
      </c>
      <c r="K76" s="48">
        <v>19.893878263801902</v>
      </c>
      <c r="L76" s="59">
        <v>0</v>
      </c>
      <c r="M76" s="48">
        <v>0.013358768643433994</v>
      </c>
      <c r="N76" s="48"/>
      <c r="O76" s="48"/>
      <c r="P76" s="48">
        <v>89.76001915315078</v>
      </c>
      <c r="Q76" s="48">
        <v>0</v>
      </c>
      <c r="R76" s="48">
        <v>0</v>
      </c>
      <c r="S76" s="48">
        <v>0</v>
      </c>
      <c r="T76" s="48">
        <v>0</v>
      </c>
      <c r="U76" s="48">
        <v>0</v>
      </c>
      <c r="V76" s="48">
        <v>89.76001915315078</v>
      </c>
      <c r="W76" s="48">
        <v>0</v>
      </c>
      <c r="X76" s="48">
        <v>89.76001915315078</v>
      </c>
      <c r="Y76" s="48">
        <v>0</v>
      </c>
      <c r="Z76" s="48">
        <v>0</v>
      </c>
      <c r="AA76" s="48">
        <v>627.737548828125</v>
      </c>
      <c r="AB76" s="48">
        <v>0</v>
      </c>
      <c r="AC76" s="48">
        <v>627.7375647632374</v>
      </c>
      <c r="AD76" s="48">
        <v>6.114574659662015</v>
      </c>
      <c r="AE76" s="48">
        <v>0</v>
      </c>
      <c r="AF76" s="48">
        <v>0.7947850227355957</v>
      </c>
      <c r="AG76" s="48">
        <v>6.909359682397611</v>
      </c>
      <c r="AH76" s="48">
        <v>89.76001915315078</v>
      </c>
      <c r="AI76" s="68">
        <v>0.07697591586526613</v>
      </c>
      <c r="AJ76" s="48">
        <v>1.920356273651123</v>
      </c>
      <c r="AK76" s="48">
        <v>0</v>
      </c>
      <c r="AL76" s="48">
        <v>0</v>
      </c>
      <c r="AM76" s="48">
        <v>8.829715728759766</v>
      </c>
      <c r="AN76" s="48">
        <v>89.76001915315078</v>
      </c>
      <c r="AO76" s="68">
        <v>0.0983702540397644</v>
      </c>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row>
    <row r="77" spans="1:101" ht="12.75" customHeight="1">
      <c r="A77" t="s">
        <v>152</v>
      </c>
      <c r="B77" t="s">
        <v>153</v>
      </c>
      <c r="C77" s="48">
        <v>9</v>
      </c>
      <c r="D77" s="48">
        <v>21.565179689758168</v>
      </c>
      <c r="E77" s="48">
        <v>104.72</v>
      </c>
      <c r="F77" s="48">
        <v>0</v>
      </c>
      <c r="G77" s="48">
        <v>0</v>
      </c>
      <c r="H77" s="48" t="s">
        <v>149</v>
      </c>
      <c r="I77" s="48">
        <v>0.17</v>
      </c>
      <c r="J77" s="48">
        <v>0</v>
      </c>
      <c r="K77" s="48">
        <v>23.209524641102227</v>
      </c>
      <c r="L77" s="59">
        <v>0</v>
      </c>
      <c r="M77" s="48">
        <v>0.015585230084006328</v>
      </c>
      <c r="N77" s="48"/>
      <c r="O77" s="48"/>
      <c r="P77" s="48">
        <v>104.72002234534256</v>
      </c>
      <c r="Q77" s="48">
        <v>0</v>
      </c>
      <c r="R77" s="48">
        <v>0</v>
      </c>
      <c r="S77" s="48">
        <v>0</v>
      </c>
      <c r="T77" s="48">
        <v>0</v>
      </c>
      <c r="U77" s="48">
        <v>0</v>
      </c>
      <c r="V77" s="48">
        <v>104.72002234534256</v>
      </c>
      <c r="W77" s="48">
        <v>0</v>
      </c>
      <c r="X77" s="48">
        <v>104.72002234534256</v>
      </c>
      <c r="Y77" s="48">
        <v>0</v>
      </c>
      <c r="Z77" s="48">
        <v>0</v>
      </c>
      <c r="AA77" s="48">
        <v>627.737548828125</v>
      </c>
      <c r="AB77" s="48">
        <v>0</v>
      </c>
      <c r="AC77" s="48">
        <v>627.7375647632371</v>
      </c>
      <c r="AD77" s="48">
        <v>7.133670436272359</v>
      </c>
      <c r="AE77" s="48">
        <v>0</v>
      </c>
      <c r="AF77" s="48">
        <v>0.9272491931915283</v>
      </c>
      <c r="AG77" s="48">
        <v>8.060919629463887</v>
      </c>
      <c r="AH77" s="48">
        <v>104.72002234534256</v>
      </c>
      <c r="AI77" s="68">
        <v>0.07697591586526623</v>
      </c>
      <c r="AJ77" s="48">
        <v>2.240415573120117</v>
      </c>
      <c r="AK77" s="48">
        <v>0</v>
      </c>
      <c r="AL77" s="48">
        <v>0</v>
      </c>
      <c r="AM77" s="48">
        <v>10.301335334777832</v>
      </c>
      <c r="AN77" s="48">
        <v>104.72002234534256</v>
      </c>
      <c r="AO77" s="68">
        <v>0.0983702540397644</v>
      </c>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row>
    <row r="78" spans="1:101" ht="12.75" customHeight="1">
      <c r="A78" t="s">
        <v>154</v>
      </c>
      <c r="B78" t="s">
        <v>155</v>
      </c>
      <c r="C78" s="48">
        <v>9</v>
      </c>
      <c r="D78" s="48">
        <v>24.168556311413482</v>
      </c>
      <c r="E78" s="48">
        <v>130.72</v>
      </c>
      <c r="F78" s="48">
        <v>0</v>
      </c>
      <c r="G78" s="48">
        <v>0</v>
      </c>
      <c r="H78" s="48" t="s">
        <v>149</v>
      </c>
      <c r="I78" s="48">
        <v>0.17</v>
      </c>
      <c r="J78" s="48">
        <v>0</v>
      </c>
      <c r="K78" s="48">
        <v>26.01140873015876</v>
      </c>
      <c r="L78" s="59">
        <v>0</v>
      </c>
      <c r="M78" s="48">
        <v>0.01746669938904026</v>
      </c>
      <c r="N78" s="48"/>
      <c r="O78" s="48"/>
      <c r="P78" s="48">
        <v>130.72002789326947</v>
      </c>
      <c r="Q78" s="48">
        <v>0</v>
      </c>
      <c r="R78" s="48">
        <v>0</v>
      </c>
      <c r="S78" s="48">
        <v>0</v>
      </c>
      <c r="T78" s="48">
        <v>0</v>
      </c>
      <c r="U78" s="48">
        <v>0</v>
      </c>
      <c r="V78" s="48">
        <v>130.72002789326947</v>
      </c>
      <c r="W78" s="48">
        <v>0</v>
      </c>
      <c r="X78" s="48">
        <v>130.72002789326947</v>
      </c>
      <c r="Y78" s="48">
        <v>0</v>
      </c>
      <c r="Z78" s="48">
        <v>0</v>
      </c>
      <c r="AA78" s="48">
        <v>699.186279296875</v>
      </c>
      <c r="AB78" s="48">
        <v>0</v>
      </c>
      <c r="AC78" s="48">
        <v>699.1862776333119</v>
      </c>
      <c r="AD78" s="48">
        <v>7.994856436461598</v>
      </c>
      <c r="AE78" s="48">
        <v>0</v>
      </c>
      <c r="AF78" s="48">
        <v>1.0391879081726074</v>
      </c>
      <c r="AG78" s="48">
        <v>9.034044344634205</v>
      </c>
      <c r="AH78" s="48">
        <v>130.72002789326947</v>
      </c>
      <c r="AI78" s="68">
        <v>0.06910987161057171</v>
      </c>
      <c r="AJ78" s="48">
        <v>2.5108814239501953</v>
      </c>
      <c r="AK78" s="48">
        <v>0</v>
      </c>
      <c r="AL78" s="48">
        <v>0</v>
      </c>
      <c r="AM78" s="48">
        <v>11.544925689697266</v>
      </c>
      <c r="AN78" s="48">
        <v>130.72002789326947</v>
      </c>
      <c r="AO78" s="68">
        <v>0.08831795305013657</v>
      </c>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row>
    <row r="79" spans="1:101" ht="12.75" customHeight="1">
      <c r="A79" t="s">
        <v>156</v>
      </c>
      <c r="B79" t="s">
        <v>1243</v>
      </c>
      <c r="C79" s="48">
        <v>9</v>
      </c>
      <c r="D79" s="48">
        <v>27.18962585034012</v>
      </c>
      <c r="E79" s="48">
        <v>147.06</v>
      </c>
      <c r="F79" s="48">
        <v>0</v>
      </c>
      <c r="G79" s="48">
        <v>0</v>
      </c>
      <c r="H79" s="48" t="s">
        <v>149</v>
      </c>
      <c r="I79" s="48">
        <v>0.17</v>
      </c>
      <c r="J79" s="48">
        <v>0</v>
      </c>
      <c r="K79" s="48">
        <v>29.262834821428555</v>
      </c>
      <c r="L79" s="59">
        <v>0</v>
      </c>
      <c r="M79" s="48">
        <v>0.019650036812670264</v>
      </c>
      <c r="N79" s="48"/>
      <c r="O79" s="48"/>
      <c r="P79" s="48">
        <v>147.06003137992815</v>
      </c>
      <c r="Q79" s="48">
        <v>0</v>
      </c>
      <c r="R79" s="48">
        <v>0</v>
      </c>
      <c r="S79" s="48">
        <v>0</v>
      </c>
      <c r="T79" s="48">
        <v>0</v>
      </c>
      <c r="U79" s="48">
        <v>0</v>
      </c>
      <c r="V79" s="48">
        <v>147.06003137992815</v>
      </c>
      <c r="W79" s="48">
        <v>0</v>
      </c>
      <c r="X79" s="48">
        <v>147.06003137992815</v>
      </c>
      <c r="Y79" s="48">
        <v>0</v>
      </c>
      <c r="Z79" s="48">
        <v>0</v>
      </c>
      <c r="AA79" s="48">
        <v>699.186279296875</v>
      </c>
      <c r="AB79" s="48">
        <v>0</v>
      </c>
      <c r="AC79" s="48">
        <v>699.1862776333129</v>
      </c>
      <c r="AD79" s="48">
        <v>8.99421349101928</v>
      </c>
      <c r="AE79" s="48">
        <v>0</v>
      </c>
      <c r="AF79" s="48">
        <v>1.1690864562988281</v>
      </c>
      <c r="AG79" s="48">
        <v>10.163299947318109</v>
      </c>
      <c r="AH79" s="48">
        <v>147.06003137992815</v>
      </c>
      <c r="AI79" s="68">
        <v>0.06910987201587984</v>
      </c>
      <c r="AJ79" s="48">
        <v>2.824741840362549</v>
      </c>
      <c r="AK79" s="48">
        <v>0</v>
      </c>
      <c r="AL79" s="48">
        <v>0</v>
      </c>
      <c r="AM79" s="48">
        <v>12.988041877746582</v>
      </c>
      <c r="AN79" s="48">
        <v>147.06003137992815</v>
      </c>
      <c r="AO79" s="68">
        <v>0.08831796050071716</v>
      </c>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row>
    <row r="80" spans="1:101" ht="12.75" customHeight="1">
      <c r="A80" t="s">
        <v>1244</v>
      </c>
      <c r="B80" t="s">
        <v>1245</v>
      </c>
      <c r="C80" s="48">
        <v>9</v>
      </c>
      <c r="D80" s="48">
        <v>30.21069538926679</v>
      </c>
      <c r="E80" s="48">
        <v>163.4</v>
      </c>
      <c r="F80" s="48">
        <v>0</v>
      </c>
      <c r="G80" s="48">
        <v>0</v>
      </c>
      <c r="H80" s="48" t="s">
        <v>149</v>
      </c>
      <c r="I80" s="48">
        <v>0.17</v>
      </c>
      <c r="J80" s="48">
        <v>0</v>
      </c>
      <c r="K80" s="48">
        <v>32.51426091269838</v>
      </c>
      <c r="L80" s="59">
        <v>0</v>
      </c>
      <c r="M80" s="48">
        <v>0.02183337423630028</v>
      </c>
      <c r="N80" s="48"/>
      <c r="O80" s="48"/>
      <c r="P80" s="48">
        <v>163.40003486658685</v>
      </c>
      <c r="Q80" s="48">
        <v>0</v>
      </c>
      <c r="R80" s="48">
        <v>0</v>
      </c>
      <c r="S80" s="48">
        <v>0</v>
      </c>
      <c r="T80" s="48">
        <v>0</v>
      </c>
      <c r="U80" s="48">
        <v>0</v>
      </c>
      <c r="V80" s="48">
        <v>163.40003486658685</v>
      </c>
      <c r="W80" s="48">
        <v>0</v>
      </c>
      <c r="X80" s="48">
        <v>163.40003486658685</v>
      </c>
      <c r="Y80" s="48">
        <v>0</v>
      </c>
      <c r="Z80" s="48">
        <v>0</v>
      </c>
      <c r="AA80" s="48">
        <v>699.186279296875</v>
      </c>
      <c r="AB80" s="48">
        <v>0</v>
      </c>
      <c r="AC80" s="48">
        <v>699.1862776333132</v>
      </c>
      <c r="AD80" s="48">
        <v>9.993570545576983</v>
      </c>
      <c r="AE80" s="48">
        <v>0</v>
      </c>
      <c r="AF80" s="48">
        <v>1.2989848852157593</v>
      </c>
      <c r="AG80" s="48">
        <v>11.292555430792742</v>
      </c>
      <c r="AH80" s="48">
        <v>163.40003486658685</v>
      </c>
      <c r="AI80" s="68">
        <v>0.06910987161057161</v>
      </c>
      <c r="AJ80" s="48">
        <v>3.138601541519165</v>
      </c>
      <c r="AK80" s="48">
        <v>0</v>
      </c>
      <c r="AL80" s="48">
        <v>0</v>
      </c>
      <c r="AM80" s="48">
        <v>14.431157112121582</v>
      </c>
      <c r="AN80" s="48">
        <v>163.40003486658685</v>
      </c>
      <c r="AO80" s="68">
        <v>0.08831795305013657</v>
      </c>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row>
    <row r="81" spans="1:101" ht="12.75" customHeight="1">
      <c r="A81" t="s">
        <v>1246</v>
      </c>
      <c r="B81" t="s">
        <v>1247</v>
      </c>
      <c r="C81" s="48">
        <v>9</v>
      </c>
      <c r="D81" s="48">
        <v>33.231764928193456</v>
      </c>
      <c r="E81" s="48">
        <v>179.74</v>
      </c>
      <c r="F81" s="48">
        <v>0</v>
      </c>
      <c r="G81" s="48">
        <v>0</v>
      </c>
      <c r="H81" s="48" t="s">
        <v>149</v>
      </c>
      <c r="I81" s="48">
        <v>0.17</v>
      </c>
      <c r="J81" s="48">
        <v>0</v>
      </c>
      <c r="K81" s="48">
        <v>35.7656870039682</v>
      </c>
      <c r="L81" s="59">
        <v>0</v>
      </c>
      <c r="M81" s="48">
        <v>0.024016711659930298</v>
      </c>
      <c r="N81" s="48"/>
      <c r="O81" s="48"/>
      <c r="P81" s="48">
        <v>179.74003835324555</v>
      </c>
      <c r="Q81" s="48">
        <v>0</v>
      </c>
      <c r="R81" s="48">
        <v>0</v>
      </c>
      <c r="S81" s="48">
        <v>0</v>
      </c>
      <c r="T81" s="48">
        <v>0</v>
      </c>
      <c r="U81" s="48">
        <v>0</v>
      </c>
      <c r="V81" s="48">
        <v>179.74003835324555</v>
      </c>
      <c r="W81" s="48">
        <v>0</v>
      </c>
      <c r="X81" s="48">
        <v>179.74003835324555</v>
      </c>
      <c r="Y81" s="48">
        <v>0</v>
      </c>
      <c r="Z81" s="48">
        <v>0</v>
      </c>
      <c r="AA81" s="48">
        <v>699.186279296875</v>
      </c>
      <c r="AB81" s="48">
        <v>0</v>
      </c>
      <c r="AC81" s="48">
        <v>699.1862776333137</v>
      </c>
      <c r="AD81" s="48">
        <v>10.992927600134667</v>
      </c>
      <c r="AE81" s="48">
        <v>0</v>
      </c>
      <c r="AF81" s="48">
        <v>1.42888343334198</v>
      </c>
      <c r="AG81" s="48">
        <v>12.421811033476647</v>
      </c>
      <c r="AH81" s="48">
        <v>179.74003835324555</v>
      </c>
      <c r="AI81" s="68">
        <v>0.06910987194218737</v>
      </c>
      <c r="AJ81" s="48">
        <v>3.4524619579315186</v>
      </c>
      <c r="AK81" s="48">
        <v>0</v>
      </c>
      <c r="AL81" s="48">
        <v>0</v>
      </c>
      <c r="AM81" s="48">
        <v>15.874273300170898</v>
      </c>
      <c r="AN81" s="48">
        <v>179.74003835324555</v>
      </c>
      <c r="AO81" s="68">
        <v>0.08831796050071716</v>
      </c>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row>
    <row r="82" spans="1:101" ht="12.75" customHeight="1">
      <c r="A82" t="s">
        <v>1248</v>
      </c>
      <c r="B82" t="s">
        <v>1249</v>
      </c>
      <c r="C82" s="48">
        <v>9</v>
      </c>
      <c r="D82" s="48">
        <v>36.25283446712018</v>
      </c>
      <c r="E82" s="48">
        <v>196.08</v>
      </c>
      <c r="F82" s="48">
        <v>0</v>
      </c>
      <c r="G82" s="48">
        <v>0</v>
      </c>
      <c r="H82" s="48" t="s">
        <v>149</v>
      </c>
      <c r="I82" s="48">
        <v>0.17</v>
      </c>
      <c r="J82" s="48">
        <v>0</v>
      </c>
      <c r="K82" s="48">
        <v>39.01711309523809</v>
      </c>
      <c r="L82" s="59">
        <v>0</v>
      </c>
      <c r="M82" s="48">
        <v>0.02620004908356036</v>
      </c>
      <c r="N82" s="48"/>
      <c r="O82" s="48"/>
      <c r="P82" s="48">
        <v>196.08004183990423</v>
      </c>
      <c r="Q82" s="48">
        <v>0</v>
      </c>
      <c r="R82" s="48">
        <v>0</v>
      </c>
      <c r="S82" s="48">
        <v>0</v>
      </c>
      <c r="T82" s="48">
        <v>0</v>
      </c>
      <c r="U82" s="48">
        <v>0</v>
      </c>
      <c r="V82" s="48">
        <v>196.08004183990423</v>
      </c>
      <c r="W82" s="48">
        <v>0</v>
      </c>
      <c r="X82" s="48">
        <v>196.08004183990423</v>
      </c>
      <c r="Y82" s="48">
        <v>0</v>
      </c>
      <c r="Z82" s="48">
        <v>0</v>
      </c>
      <c r="AA82" s="48">
        <v>699.186279296875</v>
      </c>
      <c r="AB82" s="48">
        <v>0</v>
      </c>
      <c r="AC82" s="48">
        <v>699.1862776333129</v>
      </c>
      <c r="AD82" s="48">
        <v>11.992284654692382</v>
      </c>
      <c r="AE82" s="48">
        <v>0</v>
      </c>
      <c r="AF82" s="48">
        <v>1.5587818622589111</v>
      </c>
      <c r="AG82" s="48">
        <v>13.551066516951293</v>
      </c>
      <c r="AH82" s="48">
        <v>196.08004183990423</v>
      </c>
      <c r="AI82" s="68">
        <v>0.06910987161057162</v>
      </c>
      <c r="AJ82" s="48">
        <v>3.766321897506714</v>
      </c>
      <c r="AK82" s="48">
        <v>0</v>
      </c>
      <c r="AL82" s="48">
        <v>0</v>
      </c>
      <c r="AM82" s="48">
        <v>17.3173885345459</v>
      </c>
      <c r="AN82" s="48">
        <v>196.08004183990423</v>
      </c>
      <c r="AO82" s="68">
        <v>0.08831795305013657</v>
      </c>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row>
    <row r="83" spans="1:101" ht="12.75" customHeight="1">
      <c r="A83" t="s">
        <v>1250</v>
      </c>
      <c r="B83" t="s">
        <v>1251</v>
      </c>
      <c r="C83" s="48">
        <v>9</v>
      </c>
      <c r="D83" s="48">
        <v>39.27390400604685</v>
      </c>
      <c r="E83" s="48">
        <v>212.42</v>
      </c>
      <c r="F83" s="48">
        <v>0</v>
      </c>
      <c r="G83" s="48">
        <v>0</v>
      </c>
      <c r="H83" s="48" t="s">
        <v>149</v>
      </c>
      <c r="I83" s="48">
        <v>0.17</v>
      </c>
      <c r="J83" s="48">
        <v>0</v>
      </c>
      <c r="K83" s="48">
        <v>42.26853918650792</v>
      </c>
      <c r="L83" s="59">
        <v>0</v>
      </c>
      <c r="M83" s="48">
        <v>0.028383386507190383</v>
      </c>
      <c r="N83" s="48"/>
      <c r="O83" s="48"/>
      <c r="P83" s="48">
        <v>212.4200453265629</v>
      </c>
      <c r="Q83" s="48">
        <v>0</v>
      </c>
      <c r="R83" s="48">
        <v>0</v>
      </c>
      <c r="S83" s="48">
        <v>0</v>
      </c>
      <c r="T83" s="48">
        <v>0</v>
      </c>
      <c r="U83" s="48">
        <v>0</v>
      </c>
      <c r="V83" s="48">
        <v>212.4200453265629</v>
      </c>
      <c r="W83" s="48">
        <v>0</v>
      </c>
      <c r="X83" s="48">
        <v>212.4200453265629</v>
      </c>
      <c r="Y83" s="48">
        <v>0</v>
      </c>
      <c r="Z83" s="48">
        <v>0</v>
      </c>
      <c r="AA83" s="48">
        <v>699.186279296875</v>
      </c>
      <c r="AB83" s="48">
        <v>0</v>
      </c>
      <c r="AC83" s="48">
        <v>699.1862776333128</v>
      </c>
      <c r="AD83" s="48">
        <v>12.991641709250077</v>
      </c>
      <c r="AE83" s="48">
        <v>0</v>
      </c>
      <c r="AF83" s="48">
        <v>1.6886804103851318</v>
      </c>
      <c r="AG83" s="48">
        <v>14.680322119635209</v>
      </c>
      <c r="AH83" s="48">
        <v>212.4200453265629</v>
      </c>
      <c r="AI83" s="68">
        <v>0.06910987189116963</v>
      </c>
      <c r="AJ83" s="48">
        <v>4.0801825523376465</v>
      </c>
      <c r="AK83" s="48">
        <v>0</v>
      </c>
      <c r="AL83" s="48">
        <v>0</v>
      </c>
      <c r="AM83" s="48">
        <v>18.7605037689209</v>
      </c>
      <c r="AN83" s="48">
        <v>212.4200453265629</v>
      </c>
      <c r="AO83" s="68">
        <v>0.08831795305013657</v>
      </c>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row>
    <row r="84" spans="1:101" ht="12.75" customHeight="1">
      <c r="A84" t="s">
        <v>1252</v>
      </c>
      <c r="B84" t="s">
        <v>1253</v>
      </c>
      <c r="C84" s="48">
        <v>9</v>
      </c>
      <c r="D84" s="48">
        <v>43.130359379516335</v>
      </c>
      <c r="E84" s="48">
        <v>209.44</v>
      </c>
      <c r="F84" s="48">
        <v>0</v>
      </c>
      <c r="G84" s="48">
        <v>0</v>
      </c>
      <c r="H84" s="48" t="s">
        <v>149</v>
      </c>
      <c r="I84" s="48">
        <v>0.17</v>
      </c>
      <c r="J84" s="48">
        <v>0</v>
      </c>
      <c r="K84" s="48">
        <v>46.419049282204455</v>
      </c>
      <c r="L84" s="59">
        <v>0</v>
      </c>
      <c r="M84" s="48">
        <v>0.031170460168012656</v>
      </c>
      <c r="N84" s="48"/>
      <c r="O84" s="48"/>
      <c r="P84" s="48">
        <v>209.4400446906851</v>
      </c>
      <c r="Q84" s="48">
        <v>0</v>
      </c>
      <c r="R84" s="48">
        <v>0</v>
      </c>
      <c r="S84" s="48">
        <v>0</v>
      </c>
      <c r="T84" s="48">
        <v>0</v>
      </c>
      <c r="U84" s="48">
        <v>0</v>
      </c>
      <c r="V84" s="48">
        <v>209.4400446906851</v>
      </c>
      <c r="W84" s="48">
        <v>0</v>
      </c>
      <c r="X84" s="48">
        <v>209.4400446906851</v>
      </c>
      <c r="Y84" s="48">
        <v>0</v>
      </c>
      <c r="Z84" s="48">
        <v>0</v>
      </c>
      <c r="AA84" s="48">
        <v>627.737548828125</v>
      </c>
      <c r="AB84" s="48">
        <v>0</v>
      </c>
      <c r="AC84" s="48">
        <v>627.7375647632371</v>
      </c>
      <c r="AD84" s="48">
        <v>14.267340872544718</v>
      </c>
      <c r="AE84" s="48">
        <v>0</v>
      </c>
      <c r="AF84" s="48">
        <v>1.8544983863830566</v>
      </c>
      <c r="AG84" s="48">
        <v>16.121839258927775</v>
      </c>
      <c r="AH84" s="48">
        <v>209.4400446906851</v>
      </c>
      <c r="AI84" s="68">
        <v>0.07697591586526623</v>
      </c>
      <c r="AJ84" s="48">
        <v>4.480831146240234</v>
      </c>
      <c r="AK84" s="48">
        <v>0</v>
      </c>
      <c r="AL84" s="48">
        <v>0</v>
      </c>
      <c r="AM84" s="48">
        <v>20.602670669555664</v>
      </c>
      <c r="AN84" s="48">
        <v>209.4400446906851</v>
      </c>
      <c r="AO84" s="68">
        <v>0.0983702540397644</v>
      </c>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row>
    <row r="85" spans="1:101" ht="12.75" customHeight="1">
      <c r="A85" t="s">
        <v>1254</v>
      </c>
      <c r="B85" t="s">
        <v>1255</v>
      </c>
      <c r="C85" s="48">
        <v>9</v>
      </c>
      <c r="D85" s="48">
        <v>46.21109933519608</v>
      </c>
      <c r="E85" s="48">
        <v>224.4</v>
      </c>
      <c r="F85" s="48">
        <v>0</v>
      </c>
      <c r="G85" s="48">
        <v>0</v>
      </c>
      <c r="H85" s="48" t="s">
        <v>149</v>
      </c>
      <c r="I85" s="48">
        <v>0.17</v>
      </c>
      <c r="J85" s="48">
        <v>0</v>
      </c>
      <c r="K85" s="48">
        <v>49.73469565950478</v>
      </c>
      <c r="L85" s="59">
        <v>0</v>
      </c>
      <c r="M85" s="48">
        <v>0.033396921608585</v>
      </c>
      <c r="N85" s="48"/>
      <c r="O85" s="48"/>
      <c r="P85" s="48">
        <v>224.40004788287692</v>
      </c>
      <c r="Q85" s="48">
        <v>0</v>
      </c>
      <c r="R85" s="48">
        <v>0</v>
      </c>
      <c r="S85" s="48">
        <v>0</v>
      </c>
      <c r="T85" s="48">
        <v>0</v>
      </c>
      <c r="U85" s="48">
        <v>0</v>
      </c>
      <c r="V85" s="48">
        <v>224.40004788287692</v>
      </c>
      <c r="W85" s="48">
        <v>0</v>
      </c>
      <c r="X85" s="48">
        <v>224.40004788287692</v>
      </c>
      <c r="Y85" s="48">
        <v>0</v>
      </c>
      <c r="Z85" s="48">
        <v>0</v>
      </c>
      <c r="AA85" s="48">
        <v>627.737548828125</v>
      </c>
      <c r="AB85" s="48">
        <v>0</v>
      </c>
      <c r="AC85" s="48">
        <v>627.7375647632371</v>
      </c>
      <c r="AD85" s="48">
        <v>15.28643664915505</v>
      </c>
      <c r="AE85" s="48">
        <v>0</v>
      </c>
      <c r="AF85" s="48">
        <v>1.9869625568389893</v>
      </c>
      <c r="AG85" s="48">
        <v>17.27339920599404</v>
      </c>
      <c r="AH85" s="48">
        <v>224.40004788287692</v>
      </c>
      <c r="AI85" s="68">
        <v>0.0769759158652662</v>
      </c>
      <c r="AJ85" s="48">
        <v>4.8008904457092285</v>
      </c>
      <c r="AK85" s="48">
        <v>0</v>
      </c>
      <c r="AL85" s="48">
        <v>0</v>
      </c>
      <c r="AM85" s="48">
        <v>22.074289321899414</v>
      </c>
      <c r="AN85" s="48">
        <v>224.40004788287692</v>
      </c>
      <c r="AO85" s="68">
        <v>0.0983702540397644</v>
      </c>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row>
    <row r="86" spans="1:101" ht="12.75" customHeight="1">
      <c r="A86" t="s">
        <v>1256</v>
      </c>
      <c r="B86" t="s">
        <v>1257</v>
      </c>
      <c r="C86" s="48">
        <v>9</v>
      </c>
      <c r="D86" s="48">
        <v>49.29183929087583</v>
      </c>
      <c r="E86" s="48">
        <v>239.36</v>
      </c>
      <c r="F86" s="48">
        <v>0</v>
      </c>
      <c r="G86" s="48">
        <v>0</v>
      </c>
      <c r="H86" s="48" t="s">
        <v>149</v>
      </c>
      <c r="I86" s="48">
        <v>0.17</v>
      </c>
      <c r="J86" s="48">
        <v>0</v>
      </c>
      <c r="K86" s="48">
        <v>53.050342036805105</v>
      </c>
      <c r="L86" s="59">
        <v>0</v>
      </c>
      <c r="M86" s="48">
        <v>0.03562338304915733</v>
      </c>
      <c r="N86" s="48"/>
      <c r="O86" s="48"/>
      <c r="P86" s="48">
        <v>239.36005107506872</v>
      </c>
      <c r="Q86" s="48">
        <v>0</v>
      </c>
      <c r="R86" s="48">
        <v>0</v>
      </c>
      <c r="S86" s="48">
        <v>0</v>
      </c>
      <c r="T86" s="48">
        <v>0</v>
      </c>
      <c r="U86" s="48">
        <v>0</v>
      </c>
      <c r="V86" s="48">
        <v>239.36005107506872</v>
      </c>
      <c r="W86" s="48">
        <v>0</v>
      </c>
      <c r="X86" s="48">
        <v>239.36005107506872</v>
      </c>
      <c r="Y86" s="48">
        <v>0</v>
      </c>
      <c r="Z86" s="48">
        <v>0</v>
      </c>
      <c r="AA86" s="48">
        <v>627.737548828125</v>
      </c>
      <c r="AB86" s="48">
        <v>0</v>
      </c>
      <c r="AC86" s="48">
        <v>627.7375647632371</v>
      </c>
      <c r="AD86" s="48">
        <v>16.305532425765403</v>
      </c>
      <c r="AE86" s="48">
        <v>0</v>
      </c>
      <c r="AF86" s="48">
        <v>2.119426727294922</v>
      </c>
      <c r="AG86" s="48">
        <v>18.424959153060325</v>
      </c>
      <c r="AH86" s="48">
        <v>239.36005107506872</v>
      </c>
      <c r="AI86" s="68">
        <v>0.07697591586526625</v>
      </c>
      <c r="AJ86" s="48">
        <v>5.120949745178223</v>
      </c>
      <c r="AK86" s="48">
        <v>0</v>
      </c>
      <c r="AL86" s="48">
        <v>0</v>
      </c>
      <c r="AM86" s="48">
        <v>23.545907974243164</v>
      </c>
      <c r="AN86" s="48">
        <v>239.36005107506872</v>
      </c>
      <c r="AO86" s="68">
        <v>0.09837024658918381</v>
      </c>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row>
    <row r="87" spans="1:101" ht="12.75" customHeight="1">
      <c r="A87" t="s">
        <v>1258</v>
      </c>
      <c r="B87" t="s">
        <v>1259</v>
      </c>
      <c r="C87" s="48">
        <v>9</v>
      </c>
      <c r="D87" s="48">
        <v>52.37257924655546</v>
      </c>
      <c r="E87" s="48">
        <v>254.32</v>
      </c>
      <c r="F87" s="48">
        <v>0</v>
      </c>
      <c r="G87" s="48">
        <v>0</v>
      </c>
      <c r="H87" s="48" t="s">
        <v>149</v>
      </c>
      <c r="I87" s="48">
        <v>0.17</v>
      </c>
      <c r="J87" s="48">
        <v>0</v>
      </c>
      <c r="K87" s="48">
        <v>56.36598841410531</v>
      </c>
      <c r="L87" s="59">
        <v>0</v>
      </c>
      <c r="M87" s="48">
        <v>0.03784984448972959</v>
      </c>
      <c r="N87" s="48"/>
      <c r="O87" s="48"/>
      <c r="P87" s="48">
        <v>254.3200542672605</v>
      </c>
      <c r="Q87" s="48">
        <v>0</v>
      </c>
      <c r="R87" s="48">
        <v>0</v>
      </c>
      <c r="S87" s="48">
        <v>0</v>
      </c>
      <c r="T87" s="48">
        <v>0</v>
      </c>
      <c r="U87" s="48">
        <v>0</v>
      </c>
      <c r="V87" s="48">
        <v>254.3200542672605</v>
      </c>
      <c r="W87" s="48">
        <v>0</v>
      </c>
      <c r="X87" s="48">
        <v>254.3200542672605</v>
      </c>
      <c r="Y87" s="48">
        <v>0</v>
      </c>
      <c r="Z87" s="48">
        <v>0</v>
      </c>
      <c r="AA87" s="48">
        <v>627.737548828125</v>
      </c>
      <c r="AB87" s="48">
        <v>0</v>
      </c>
      <c r="AC87" s="48">
        <v>627.7375647632382</v>
      </c>
      <c r="AD87" s="48">
        <v>17.3246282023757</v>
      </c>
      <c r="AE87" s="48">
        <v>0</v>
      </c>
      <c r="AF87" s="48">
        <v>2.2518908977508545</v>
      </c>
      <c r="AG87" s="48">
        <v>19.576519100126553</v>
      </c>
      <c r="AH87" s="48">
        <v>254.3200542672605</v>
      </c>
      <c r="AI87" s="68">
        <v>0.0769759158652661</v>
      </c>
      <c r="AJ87" s="48">
        <v>5.441009044647217</v>
      </c>
      <c r="AK87" s="48">
        <v>0</v>
      </c>
      <c r="AL87" s="48">
        <v>0</v>
      </c>
      <c r="AM87" s="48">
        <v>25.017528533935547</v>
      </c>
      <c r="AN87" s="48">
        <v>254.3200542672605</v>
      </c>
      <c r="AO87" s="68">
        <v>0.0983702540397644</v>
      </c>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row>
    <row r="88" spans="1:101" ht="12.75" customHeight="1">
      <c r="A88" t="s">
        <v>1260</v>
      </c>
      <c r="B88" t="s">
        <v>1261</v>
      </c>
      <c r="C88" s="48">
        <v>9</v>
      </c>
      <c r="D88" s="48">
        <v>55.45331920223521</v>
      </c>
      <c r="E88" s="48">
        <v>269.28</v>
      </c>
      <c r="F88" s="48">
        <v>0</v>
      </c>
      <c r="G88" s="48">
        <v>0</v>
      </c>
      <c r="H88" s="48" t="s">
        <v>149</v>
      </c>
      <c r="I88" s="48">
        <v>0.17</v>
      </c>
      <c r="J88" s="48">
        <v>0</v>
      </c>
      <c r="K88" s="48">
        <v>59.68163479140564</v>
      </c>
      <c r="L88" s="59">
        <v>0</v>
      </c>
      <c r="M88" s="48">
        <v>0.04007630593030193</v>
      </c>
      <c r="N88" s="48"/>
      <c r="O88" s="48"/>
      <c r="P88" s="48">
        <v>269.2800574594523</v>
      </c>
      <c r="Q88" s="48">
        <v>0</v>
      </c>
      <c r="R88" s="48">
        <v>0</v>
      </c>
      <c r="S88" s="48">
        <v>0</v>
      </c>
      <c r="T88" s="48">
        <v>0</v>
      </c>
      <c r="U88" s="48">
        <v>0</v>
      </c>
      <c r="V88" s="48">
        <v>269.2800574594523</v>
      </c>
      <c r="W88" s="48">
        <v>0</v>
      </c>
      <c r="X88" s="48">
        <v>269.2800574594523</v>
      </c>
      <c r="Y88" s="48">
        <v>0</v>
      </c>
      <c r="Z88" s="48">
        <v>0</v>
      </c>
      <c r="AA88" s="48">
        <v>627.737548828125</v>
      </c>
      <c r="AB88" s="48">
        <v>0</v>
      </c>
      <c r="AC88" s="48">
        <v>627.7375647632381</v>
      </c>
      <c r="AD88" s="48">
        <v>18.34372397898603</v>
      </c>
      <c r="AE88" s="48">
        <v>0</v>
      </c>
      <c r="AF88" s="48">
        <v>2.384355068206787</v>
      </c>
      <c r="AG88" s="48">
        <v>20.728079047192818</v>
      </c>
      <c r="AH88" s="48">
        <v>269.2800574594523</v>
      </c>
      <c r="AI88" s="68">
        <v>0.07697591586526609</v>
      </c>
      <c r="AJ88" s="48">
        <v>5.761068820953369</v>
      </c>
      <c r="AK88" s="48">
        <v>0</v>
      </c>
      <c r="AL88" s="48">
        <v>0</v>
      </c>
      <c r="AM88" s="48">
        <v>26.489147186279297</v>
      </c>
      <c r="AN88" s="48">
        <v>269.2800574594523</v>
      </c>
      <c r="AO88" s="68">
        <v>0.0983702540397644</v>
      </c>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row>
    <row r="89" spans="1:101" ht="12.75" customHeight="1">
      <c r="A89" t="s">
        <v>1262</v>
      </c>
      <c r="B89" t="s">
        <v>1263</v>
      </c>
      <c r="C89" s="48">
        <v>9</v>
      </c>
      <c r="D89" s="48">
        <v>58.53405915791507</v>
      </c>
      <c r="E89" s="48">
        <v>284.24</v>
      </c>
      <c r="F89" s="48">
        <v>0</v>
      </c>
      <c r="G89" s="48">
        <v>0</v>
      </c>
      <c r="H89" s="48" t="s">
        <v>149</v>
      </c>
      <c r="I89" s="48">
        <v>0.17</v>
      </c>
      <c r="J89" s="48">
        <v>0</v>
      </c>
      <c r="K89" s="48">
        <v>62.99728116870609</v>
      </c>
      <c r="L89" s="59">
        <v>0</v>
      </c>
      <c r="M89" s="48">
        <v>0.04230276737087435</v>
      </c>
      <c r="N89" s="48"/>
      <c r="O89" s="48"/>
      <c r="P89" s="48">
        <v>284.2400606516441</v>
      </c>
      <c r="Q89" s="48">
        <v>0</v>
      </c>
      <c r="R89" s="48">
        <v>0</v>
      </c>
      <c r="S89" s="48">
        <v>0</v>
      </c>
      <c r="T89" s="48">
        <v>0</v>
      </c>
      <c r="U89" s="48">
        <v>0</v>
      </c>
      <c r="V89" s="48">
        <v>284.2400606516441</v>
      </c>
      <c r="W89" s="48">
        <v>0</v>
      </c>
      <c r="X89" s="48">
        <v>284.2400606516441</v>
      </c>
      <c r="Y89" s="48">
        <v>0</v>
      </c>
      <c r="Z89" s="48">
        <v>0</v>
      </c>
      <c r="AA89" s="48">
        <v>627.737548828125</v>
      </c>
      <c r="AB89" s="48">
        <v>0</v>
      </c>
      <c r="AC89" s="48">
        <v>627.7375647632368</v>
      </c>
      <c r="AD89" s="48">
        <v>19.362819755596384</v>
      </c>
      <c r="AE89" s="48">
        <v>0</v>
      </c>
      <c r="AF89" s="48">
        <v>2.5168192386627197</v>
      </c>
      <c r="AG89" s="48">
        <v>21.879638994259103</v>
      </c>
      <c r="AH89" s="48">
        <v>284.2400606516441</v>
      </c>
      <c r="AI89" s="68">
        <v>0.07697591586526614</v>
      </c>
      <c r="AJ89" s="48">
        <v>6.081128120422363</v>
      </c>
      <c r="AK89" s="48">
        <v>0</v>
      </c>
      <c r="AL89" s="48">
        <v>0</v>
      </c>
      <c r="AM89" s="48">
        <v>27.96076774597168</v>
      </c>
      <c r="AN89" s="48">
        <v>284.2400606516441</v>
      </c>
      <c r="AO89" s="68">
        <v>0.0983702540397644</v>
      </c>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row>
    <row r="90" spans="1:101" ht="12.75" customHeight="1">
      <c r="A90" t="s">
        <v>1264</v>
      </c>
      <c r="B90" t="s">
        <v>1265</v>
      </c>
      <c r="C90" s="48">
        <v>9</v>
      </c>
      <c r="D90" s="48">
        <v>61.61479911359481</v>
      </c>
      <c r="E90" s="48">
        <v>299.2</v>
      </c>
      <c r="F90" s="48">
        <v>0</v>
      </c>
      <c r="G90" s="48">
        <v>0</v>
      </c>
      <c r="H90" s="48" t="s">
        <v>149</v>
      </c>
      <c r="I90" s="48">
        <v>0.17</v>
      </c>
      <c r="J90" s="48">
        <v>0</v>
      </c>
      <c r="K90" s="48">
        <v>66.31292754600642</v>
      </c>
      <c r="L90" s="59">
        <v>0</v>
      </c>
      <c r="M90" s="48">
        <v>0.0445292288114467</v>
      </c>
      <c r="N90" s="48"/>
      <c r="O90" s="48"/>
      <c r="P90" s="48">
        <v>299.2000638438359</v>
      </c>
      <c r="Q90" s="48">
        <v>0</v>
      </c>
      <c r="R90" s="48">
        <v>0</v>
      </c>
      <c r="S90" s="48">
        <v>0</v>
      </c>
      <c r="T90" s="48">
        <v>0</v>
      </c>
      <c r="U90" s="48">
        <v>0</v>
      </c>
      <c r="V90" s="48">
        <v>299.2000638438359</v>
      </c>
      <c r="W90" s="48">
        <v>0</v>
      </c>
      <c r="X90" s="48">
        <v>299.2000638438359</v>
      </c>
      <c r="Y90" s="48">
        <v>0</v>
      </c>
      <c r="Z90" s="48">
        <v>0</v>
      </c>
      <c r="AA90" s="48">
        <v>627.737548828125</v>
      </c>
      <c r="AB90" s="48">
        <v>0</v>
      </c>
      <c r="AC90" s="48">
        <v>627.7375647632366</v>
      </c>
      <c r="AD90" s="48">
        <v>20.38191553220675</v>
      </c>
      <c r="AE90" s="48">
        <v>0</v>
      </c>
      <c r="AF90" s="48">
        <v>2.6492834091186523</v>
      </c>
      <c r="AG90" s="48">
        <v>23.031198941325403</v>
      </c>
      <c r="AH90" s="48">
        <v>299.2000638438359</v>
      </c>
      <c r="AI90" s="68">
        <v>0.07697591586526625</v>
      </c>
      <c r="AJ90" s="48">
        <v>6.401187896728516</v>
      </c>
      <c r="AK90" s="48">
        <v>0</v>
      </c>
      <c r="AL90" s="48">
        <v>0</v>
      </c>
      <c r="AM90" s="48">
        <v>29.43238639831543</v>
      </c>
      <c r="AN90" s="48">
        <v>299.2000638438359</v>
      </c>
      <c r="AO90" s="68">
        <v>0.0983702540397644</v>
      </c>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row>
    <row r="91" spans="1:101" ht="12.75" customHeight="1">
      <c r="A91" t="s">
        <v>1266</v>
      </c>
      <c r="B91" t="s">
        <v>1267</v>
      </c>
      <c r="C91" s="48">
        <v>9</v>
      </c>
      <c r="D91" s="48">
        <v>27.661624433953193</v>
      </c>
      <c r="E91" s="48">
        <v>74.8</v>
      </c>
      <c r="F91" s="48">
        <v>0</v>
      </c>
      <c r="G91" s="48">
        <v>0</v>
      </c>
      <c r="H91" s="48" t="s">
        <v>1268</v>
      </c>
      <c r="I91" s="48">
        <v>0.17</v>
      </c>
      <c r="J91" s="48">
        <v>0</v>
      </c>
      <c r="K91" s="48">
        <v>29.770823297042124</v>
      </c>
      <c r="L91" s="59">
        <v>0</v>
      </c>
      <c r="M91" s="48">
        <v>0.0199911518244978</v>
      </c>
      <c r="N91" s="48"/>
      <c r="O91" s="48"/>
      <c r="P91" s="48">
        <v>74.80001596095897</v>
      </c>
      <c r="Q91" s="48">
        <v>0</v>
      </c>
      <c r="R91" s="48">
        <v>0</v>
      </c>
      <c r="S91" s="48">
        <v>0</v>
      </c>
      <c r="T91" s="48">
        <v>0</v>
      </c>
      <c r="U91" s="48">
        <v>0</v>
      </c>
      <c r="V91" s="48">
        <v>74.80001596095897</v>
      </c>
      <c r="W91" s="48">
        <v>0</v>
      </c>
      <c r="X91" s="48">
        <v>74.80001596095897</v>
      </c>
      <c r="Y91" s="48">
        <v>0</v>
      </c>
      <c r="Z91" s="48">
        <v>0</v>
      </c>
      <c r="AA91" s="48">
        <v>349.5630187988281</v>
      </c>
      <c r="AB91" s="48">
        <v>0</v>
      </c>
      <c r="AC91" s="48">
        <v>349.5630204337251</v>
      </c>
      <c r="AD91" s="48">
        <v>9.50755259424955</v>
      </c>
      <c r="AE91" s="48">
        <v>0</v>
      </c>
      <c r="AF91" s="48">
        <v>1.2251015901565552</v>
      </c>
      <c r="AG91" s="48">
        <v>10.732654184406105</v>
      </c>
      <c r="AH91" s="48">
        <v>74.80001596095897</v>
      </c>
      <c r="AI91" s="68">
        <v>0.14348465099269353</v>
      </c>
      <c r="AJ91" s="48">
        <v>2.8737776279449463</v>
      </c>
      <c r="AK91" s="48">
        <v>0</v>
      </c>
      <c r="AL91" s="48">
        <v>0</v>
      </c>
      <c r="AM91" s="48">
        <v>13.60643196105957</v>
      </c>
      <c r="AN91" s="48">
        <v>74.80001596095897</v>
      </c>
      <c r="AO91" s="68">
        <v>0.181904137134552</v>
      </c>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row>
    <row r="92" spans="1:101" ht="12.75" customHeight="1">
      <c r="A92" t="s">
        <v>1269</v>
      </c>
      <c r="B92" t="s">
        <v>1270</v>
      </c>
      <c r="C92" s="48">
        <v>9</v>
      </c>
      <c r="D92" s="48">
        <v>33.1939493207438</v>
      </c>
      <c r="E92" s="48">
        <v>89.76</v>
      </c>
      <c r="F92" s="48">
        <v>0</v>
      </c>
      <c r="G92" s="48">
        <v>0</v>
      </c>
      <c r="H92" s="48" t="s">
        <v>1268</v>
      </c>
      <c r="I92" s="48">
        <v>0.17</v>
      </c>
      <c r="J92" s="48">
        <v>0</v>
      </c>
      <c r="K92" s="48">
        <v>35.72498795645051</v>
      </c>
      <c r="L92" s="59">
        <v>0</v>
      </c>
      <c r="M92" s="48">
        <v>0.02398938218939733</v>
      </c>
      <c r="N92" s="48"/>
      <c r="O92" s="48"/>
      <c r="P92" s="48">
        <v>89.76001915315078</v>
      </c>
      <c r="Q92" s="48">
        <v>0</v>
      </c>
      <c r="R92" s="48">
        <v>0</v>
      </c>
      <c r="S92" s="48">
        <v>0</v>
      </c>
      <c r="T92" s="48">
        <v>0</v>
      </c>
      <c r="U92" s="48">
        <v>0</v>
      </c>
      <c r="V92" s="48">
        <v>89.76001915315078</v>
      </c>
      <c r="W92" s="48">
        <v>0</v>
      </c>
      <c r="X92" s="48">
        <v>89.76001915315078</v>
      </c>
      <c r="Y92" s="48">
        <v>0</v>
      </c>
      <c r="Z92" s="48">
        <v>0</v>
      </c>
      <c r="AA92" s="48">
        <v>349.5630187988281</v>
      </c>
      <c r="AB92" s="48">
        <v>0</v>
      </c>
      <c r="AC92" s="48">
        <v>349.5630204337255</v>
      </c>
      <c r="AD92" s="48">
        <v>11.409063113099458</v>
      </c>
      <c r="AE92" s="48">
        <v>0</v>
      </c>
      <c r="AF92" s="48">
        <v>1.4701218605041504</v>
      </c>
      <c r="AG92" s="48">
        <v>12.879184973603609</v>
      </c>
      <c r="AH92" s="48">
        <v>89.76001915315078</v>
      </c>
      <c r="AI92" s="68">
        <v>0.14348465046145795</v>
      </c>
      <c r="AJ92" s="48">
        <v>3.448533535003662</v>
      </c>
      <c r="AK92" s="48">
        <v>0</v>
      </c>
      <c r="AL92" s="48">
        <v>0</v>
      </c>
      <c r="AM92" s="48">
        <v>16.32771873474121</v>
      </c>
      <c r="AN92" s="48">
        <v>89.76001915315078</v>
      </c>
      <c r="AO92" s="68">
        <v>0.181904137134552</v>
      </c>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row>
    <row r="93" spans="1:101" ht="12.75" customHeight="1">
      <c r="A93" t="s">
        <v>1271</v>
      </c>
      <c r="B93" t="s">
        <v>1272</v>
      </c>
      <c r="C93" s="48">
        <v>9</v>
      </c>
      <c r="D93" s="48">
        <v>38.72627420753446</v>
      </c>
      <c r="E93" s="48">
        <v>104.72</v>
      </c>
      <c r="F93" s="48">
        <v>0</v>
      </c>
      <c r="G93" s="48">
        <v>0</v>
      </c>
      <c r="H93" s="48" t="s">
        <v>1268</v>
      </c>
      <c r="I93" s="48">
        <v>0.17</v>
      </c>
      <c r="J93" s="48">
        <v>0</v>
      </c>
      <c r="K93" s="48">
        <v>41.67915261585896</v>
      </c>
      <c r="L93" s="59">
        <v>0</v>
      </c>
      <c r="M93" s="48">
        <v>0.027987612554296912</v>
      </c>
      <c r="N93" s="48"/>
      <c r="O93" s="48"/>
      <c r="P93" s="48">
        <v>104.72002234534256</v>
      </c>
      <c r="Q93" s="48">
        <v>0</v>
      </c>
      <c r="R93" s="48">
        <v>0</v>
      </c>
      <c r="S93" s="48">
        <v>0</v>
      </c>
      <c r="T93" s="48">
        <v>0</v>
      </c>
      <c r="U93" s="48">
        <v>0</v>
      </c>
      <c r="V93" s="48">
        <v>104.72002234534256</v>
      </c>
      <c r="W93" s="48">
        <v>0</v>
      </c>
      <c r="X93" s="48">
        <v>104.72002234534256</v>
      </c>
      <c r="Y93" s="48">
        <v>0</v>
      </c>
      <c r="Z93" s="48">
        <v>0</v>
      </c>
      <c r="AA93" s="48">
        <v>349.5630187988281</v>
      </c>
      <c r="AB93" s="48">
        <v>0</v>
      </c>
      <c r="AC93" s="48">
        <v>349.5630204337252</v>
      </c>
      <c r="AD93" s="48">
        <v>13.310573631949355</v>
      </c>
      <c r="AE93" s="48">
        <v>0</v>
      </c>
      <c r="AF93" s="48">
        <v>1.7151422500610352</v>
      </c>
      <c r="AG93" s="48">
        <v>15.02571588201039</v>
      </c>
      <c r="AH93" s="48">
        <v>104.72002234534256</v>
      </c>
      <c r="AI93" s="68">
        <v>0.1434846512203658</v>
      </c>
      <c r="AJ93" s="48">
        <v>4.023289203643799</v>
      </c>
      <c r="AK93" s="48">
        <v>0</v>
      </c>
      <c r="AL93" s="48">
        <v>0</v>
      </c>
      <c r="AM93" s="48">
        <v>19.04900550842285</v>
      </c>
      <c r="AN93" s="48">
        <v>104.72002234534256</v>
      </c>
      <c r="AO93" s="68">
        <v>0.181904137134552</v>
      </c>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row>
    <row r="94" spans="1:101" ht="12.75" customHeight="1">
      <c r="A94" t="s">
        <v>1273</v>
      </c>
      <c r="B94" t="s">
        <v>1274</v>
      </c>
      <c r="C94" s="48">
        <v>9</v>
      </c>
      <c r="D94" s="48">
        <v>43.40136054421771</v>
      </c>
      <c r="E94" s="48">
        <v>130.72</v>
      </c>
      <c r="F94" s="48">
        <v>0</v>
      </c>
      <c r="G94" s="48">
        <v>0</v>
      </c>
      <c r="H94" s="48" t="s">
        <v>1268</v>
      </c>
      <c r="I94" s="48">
        <v>0.17</v>
      </c>
      <c r="J94" s="48">
        <v>0</v>
      </c>
      <c r="K94" s="48">
        <v>46.71071428571431</v>
      </c>
      <c r="L94" s="59">
        <v>0</v>
      </c>
      <c r="M94" s="48">
        <v>0.03136631364874719</v>
      </c>
      <c r="N94" s="48"/>
      <c r="O94" s="48"/>
      <c r="P94" s="48">
        <v>130.72002789326947</v>
      </c>
      <c r="Q94" s="48">
        <v>0</v>
      </c>
      <c r="R94" s="48">
        <v>0</v>
      </c>
      <c r="S94" s="48">
        <v>0</v>
      </c>
      <c r="T94" s="48">
        <v>0</v>
      </c>
      <c r="U94" s="48">
        <v>0</v>
      </c>
      <c r="V94" s="48">
        <v>130.72002789326947</v>
      </c>
      <c r="W94" s="48">
        <v>0</v>
      </c>
      <c r="X94" s="48">
        <v>130.72002789326947</v>
      </c>
      <c r="Y94" s="48">
        <v>0</v>
      </c>
      <c r="Z94" s="48">
        <v>0</v>
      </c>
      <c r="AA94" s="48">
        <v>389.3500671386719</v>
      </c>
      <c r="AB94" s="48">
        <v>0</v>
      </c>
      <c r="AC94" s="48">
        <v>389.3500736211278</v>
      </c>
      <c r="AD94" s="48">
        <v>14.917443443040975</v>
      </c>
      <c r="AE94" s="48">
        <v>0</v>
      </c>
      <c r="AF94" s="48">
        <v>1.922196388244629</v>
      </c>
      <c r="AG94" s="48">
        <v>16.839639831285602</v>
      </c>
      <c r="AH94" s="48">
        <v>130.72002789326947</v>
      </c>
      <c r="AI94" s="68">
        <v>0.12882218664331116</v>
      </c>
      <c r="AJ94" s="48">
        <v>4.50898551940918</v>
      </c>
      <c r="AK94" s="48">
        <v>0</v>
      </c>
      <c r="AL94" s="48">
        <v>0</v>
      </c>
      <c r="AM94" s="48">
        <v>21.34862518310547</v>
      </c>
      <c r="AN94" s="48">
        <v>130.72002789326947</v>
      </c>
      <c r="AO94" s="68">
        <v>0.16331563889980316</v>
      </c>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row>
    <row r="95" spans="1:101" ht="12.75" customHeight="1">
      <c r="A95" t="s">
        <v>1275</v>
      </c>
      <c r="B95" t="s">
        <v>1276</v>
      </c>
      <c r="C95" s="48">
        <v>9</v>
      </c>
      <c r="D95" s="48">
        <v>48.82653061224488</v>
      </c>
      <c r="E95" s="48">
        <v>147.06</v>
      </c>
      <c r="F95" s="48">
        <v>0</v>
      </c>
      <c r="G95" s="48">
        <v>0</v>
      </c>
      <c r="H95" s="48" t="s">
        <v>1268</v>
      </c>
      <c r="I95" s="48">
        <v>0.17</v>
      </c>
      <c r="J95" s="48">
        <v>0</v>
      </c>
      <c r="K95" s="48">
        <v>52.54955357142855</v>
      </c>
      <c r="L95" s="59">
        <v>0</v>
      </c>
      <c r="M95" s="48">
        <v>0.035287102854840546</v>
      </c>
      <c r="N95" s="48"/>
      <c r="O95" s="48"/>
      <c r="P95" s="48">
        <v>147.06003137992815</v>
      </c>
      <c r="Q95" s="48">
        <v>0</v>
      </c>
      <c r="R95" s="48">
        <v>0</v>
      </c>
      <c r="S95" s="48">
        <v>0</v>
      </c>
      <c r="T95" s="48">
        <v>0</v>
      </c>
      <c r="U95" s="48">
        <v>0</v>
      </c>
      <c r="V95" s="48">
        <v>147.06003137992815</v>
      </c>
      <c r="W95" s="48">
        <v>0</v>
      </c>
      <c r="X95" s="48">
        <v>147.06003137992815</v>
      </c>
      <c r="Y95" s="48">
        <v>0</v>
      </c>
      <c r="Z95" s="48">
        <v>0</v>
      </c>
      <c r="AA95" s="48">
        <v>389.3500671386719</v>
      </c>
      <c r="AB95" s="48">
        <v>0</v>
      </c>
      <c r="AC95" s="48">
        <v>389.35007362112816</v>
      </c>
      <c r="AD95" s="48">
        <v>16.782123873421092</v>
      </c>
      <c r="AE95" s="48">
        <v>0</v>
      </c>
      <c r="AF95" s="48">
        <v>2.162471055984497</v>
      </c>
      <c r="AG95" s="48">
        <v>18.94459492940559</v>
      </c>
      <c r="AH95" s="48">
        <v>147.06003137992815</v>
      </c>
      <c r="AI95" s="68">
        <v>0.12882218745392768</v>
      </c>
      <c r="AJ95" s="48">
        <v>5.072608470916748</v>
      </c>
      <c r="AK95" s="48">
        <v>0</v>
      </c>
      <c r="AL95" s="48">
        <v>0</v>
      </c>
      <c r="AM95" s="48">
        <v>24.01720428466797</v>
      </c>
      <c r="AN95" s="48">
        <v>147.06003137992815</v>
      </c>
      <c r="AO95" s="68">
        <v>0.16331565380096436</v>
      </c>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row>
    <row r="96" spans="1:101" ht="12.75" customHeight="1">
      <c r="A96" t="s">
        <v>1277</v>
      </c>
      <c r="B96" t="s">
        <v>1278</v>
      </c>
      <c r="C96" s="48">
        <v>9</v>
      </c>
      <c r="D96" s="48">
        <v>54.25170068027205</v>
      </c>
      <c r="E96" s="48">
        <v>163.4</v>
      </c>
      <c r="F96" s="48">
        <v>0</v>
      </c>
      <c r="G96" s="48">
        <v>0</v>
      </c>
      <c r="H96" s="48" t="s">
        <v>1268</v>
      </c>
      <c r="I96" s="48">
        <v>0.17</v>
      </c>
      <c r="J96" s="48">
        <v>0</v>
      </c>
      <c r="K96" s="48">
        <v>58.3883928571428</v>
      </c>
      <c r="L96" s="59">
        <v>0</v>
      </c>
      <c r="M96" s="48">
        <v>0.03920789206093392</v>
      </c>
      <c r="N96" s="48"/>
      <c r="O96" s="48"/>
      <c r="P96" s="48">
        <v>163.40003486658685</v>
      </c>
      <c r="Q96" s="48">
        <v>0</v>
      </c>
      <c r="R96" s="48">
        <v>0</v>
      </c>
      <c r="S96" s="48">
        <v>0</v>
      </c>
      <c r="T96" s="48">
        <v>0</v>
      </c>
      <c r="U96" s="48">
        <v>0</v>
      </c>
      <c r="V96" s="48">
        <v>163.40003486658685</v>
      </c>
      <c r="W96" s="48">
        <v>0</v>
      </c>
      <c r="X96" s="48">
        <v>163.40003486658685</v>
      </c>
      <c r="Y96" s="48">
        <v>0</v>
      </c>
      <c r="Z96" s="48">
        <v>0</v>
      </c>
      <c r="AA96" s="48">
        <v>389.3500671386719</v>
      </c>
      <c r="AB96" s="48">
        <v>0</v>
      </c>
      <c r="AC96" s="48">
        <v>389.35007362112844</v>
      </c>
      <c r="AD96" s="48">
        <v>18.646804303801176</v>
      </c>
      <c r="AE96" s="48">
        <v>0</v>
      </c>
      <c r="AF96" s="48">
        <v>2.402745485305786</v>
      </c>
      <c r="AG96" s="48">
        <v>21.049549789106962</v>
      </c>
      <c r="AH96" s="48">
        <v>163.40003486658685</v>
      </c>
      <c r="AI96" s="68">
        <v>0.1288221866433109</v>
      </c>
      <c r="AJ96" s="48">
        <v>5.636232376098633</v>
      </c>
      <c r="AK96" s="48">
        <v>0</v>
      </c>
      <c r="AL96" s="48">
        <v>0</v>
      </c>
      <c r="AM96" s="48">
        <v>26.685781478881836</v>
      </c>
      <c r="AN96" s="48">
        <v>163.40003486658685</v>
      </c>
      <c r="AO96" s="68">
        <v>0.16331563889980316</v>
      </c>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row>
    <row r="97" spans="1:101" ht="12.75" customHeight="1">
      <c r="A97" t="s">
        <v>1279</v>
      </c>
      <c r="B97" t="s">
        <v>1280</v>
      </c>
      <c r="C97" s="48">
        <v>9</v>
      </c>
      <c r="D97" s="48">
        <v>59.67687074829928</v>
      </c>
      <c r="E97" s="48">
        <v>179.74</v>
      </c>
      <c r="F97" s="48">
        <v>0</v>
      </c>
      <c r="G97" s="48">
        <v>0</v>
      </c>
      <c r="H97" s="48" t="s">
        <v>1268</v>
      </c>
      <c r="I97" s="48">
        <v>0.17</v>
      </c>
      <c r="J97" s="48">
        <v>0</v>
      </c>
      <c r="K97" s="48">
        <v>64.2272321428571</v>
      </c>
      <c r="L97" s="59">
        <v>0</v>
      </c>
      <c r="M97" s="48">
        <v>0.04312868126702733</v>
      </c>
      <c r="N97" s="48"/>
      <c r="O97" s="48"/>
      <c r="P97" s="48">
        <v>179.74003835324555</v>
      </c>
      <c r="Q97" s="48">
        <v>0</v>
      </c>
      <c r="R97" s="48">
        <v>0</v>
      </c>
      <c r="S97" s="48">
        <v>0</v>
      </c>
      <c r="T97" s="48">
        <v>0</v>
      </c>
      <c r="U97" s="48">
        <v>0</v>
      </c>
      <c r="V97" s="48">
        <v>179.74003835324555</v>
      </c>
      <c r="W97" s="48">
        <v>0</v>
      </c>
      <c r="X97" s="48">
        <v>179.74003835324555</v>
      </c>
      <c r="Y97" s="48">
        <v>0</v>
      </c>
      <c r="Z97" s="48">
        <v>0</v>
      </c>
      <c r="AA97" s="48">
        <v>389.3500671386719</v>
      </c>
      <c r="AB97" s="48">
        <v>0</v>
      </c>
      <c r="AC97" s="48">
        <v>389.35007362112833</v>
      </c>
      <c r="AD97" s="48">
        <v>20.511484734181305</v>
      </c>
      <c r="AE97" s="48">
        <v>0</v>
      </c>
      <c r="AF97" s="48">
        <v>2.6430201530456543</v>
      </c>
      <c r="AG97" s="48">
        <v>23.15450488722696</v>
      </c>
      <c r="AH97" s="48">
        <v>179.74003835324555</v>
      </c>
      <c r="AI97" s="68">
        <v>0.12882218730654266</v>
      </c>
      <c r="AJ97" s="48">
        <v>6.199854850769043</v>
      </c>
      <c r="AK97" s="48">
        <v>0</v>
      </c>
      <c r="AL97" s="48">
        <v>0</v>
      </c>
      <c r="AM97" s="48">
        <v>29.354360580444336</v>
      </c>
      <c r="AN97" s="48">
        <v>179.74003835324555</v>
      </c>
      <c r="AO97" s="68">
        <v>0.16331565380096436</v>
      </c>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row>
    <row r="98" spans="1:101" ht="12.75" customHeight="1">
      <c r="A98" t="s">
        <v>1281</v>
      </c>
      <c r="B98" t="s">
        <v>1282</v>
      </c>
      <c r="C98" s="48">
        <v>9</v>
      </c>
      <c r="D98" s="48">
        <v>65.10204081632662</v>
      </c>
      <c r="E98" s="48">
        <v>196.08</v>
      </c>
      <c r="F98" s="48">
        <v>0</v>
      </c>
      <c r="G98" s="48">
        <v>0</v>
      </c>
      <c r="H98" s="48" t="s">
        <v>1268</v>
      </c>
      <c r="I98" s="48">
        <v>0.17</v>
      </c>
      <c r="J98" s="48">
        <v>0</v>
      </c>
      <c r="K98" s="48">
        <v>70.06607142857153</v>
      </c>
      <c r="L98" s="59">
        <v>0</v>
      </c>
      <c r="M98" s="48">
        <v>0.04704947047312082</v>
      </c>
      <c r="N98" s="48"/>
      <c r="O98" s="48"/>
      <c r="P98" s="48">
        <v>196.08004183990423</v>
      </c>
      <c r="Q98" s="48">
        <v>0</v>
      </c>
      <c r="R98" s="48">
        <v>0</v>
      </c>
      <c r="S98" s="48">
        <v>0</v>
      </c>
      <c r="T98" s="48">
        <v>0</v>
      </c>
      <c r="U98" s="48">
        <v>0</v>
      </c>
      <c r="V98" s="48">
        <v>196.08004183990423</v>
      </c>
      <c r="W98" s="48">
        <v>0</v>
      </c>
      <c r="X98" s="48">
        <v>196.08004183990423</v>
      </c>
      <c r="Y98" s="48">
        <v>0</v>
      </c>
      <c r="Z98" s="48">
        <v>0</v>
      </c>
      <c r="AA98" s="48">
        <v>389.3500671386719</v>
      </c>
      <c r="AB98" s="48">
        <v>0</v>
      </c>
      <c r="AC98" s="48">
        <v>389.3500736211275</v>
      </c>
      <c r="AD98" s="48">
        <v>22.376165164561513</v>
      </c>
      <c r="AE98" s="48">
        <v>0</v>
      </c>
      <c r="AF98" s="48">
        <v>2.8832945823669434</v>
      </c>
      <c r="AG98" s="48">
        <v>25.259459746928457</v>
      </c>
      <c r="AH98" s="48">
        <v>196.08004183990423</v>
      </c>
      <c r="AI98" s="68">
        <v>0.12882218664331144</v>
      </c>
      <c r="AJ98" s="48">
        <v>6.7634782791137695</v>
      </c>
      <c r="AK98" s="48">
        <v>0</v>
      </c>
      <c r="AL98" s="48">
        <v>0</v>
      </c>
      <c r="AM98" s="48">
        <v>32.0229377746582</v>
      </c>
      <c r="AN98" s="48">
        <v>196.08004183990423</v>
      </c>
      <c r="AO98" s="68">
        <v>0.16331563889980316</v>
      </c>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row>
    <row r="99" spans="1:101" ht="12.75" customHeight="1">
      <c r="A99" t="s">
        <v>1283</v>
      </c>
      <c r="B99" t="s">
        <v>1284</v>
      </c>
      <c r="C99" s="48">
        <v>9</v>
      </c>
      <c r="D99" s="48">
        <v>70.52721088435374</v>
      </c>
      <c r="E99" s="48">
        <v>212.42</v>
      </c>
      <c r="F99" s="48">
        <v>0</v>
      </c>
      <c r="G99" s="48">
        <v>0</v>
      </c>
      <c r="H99" s="48" t="s">
        <v>1268</v>
      </c>
      <c r="I99" s="48">
        <v>0.17</v>
      </c>
      <c r="J99" s="48">
        <v>0</v>
      </c>
      <c r="K99" s="48">
        <v>75.9049107142857</v>
      </c>
      <c r="L99" s="59">
        <v>0</v>
      </c>
      <c r="M99" s="48">
        <v>0.05097025967921415</v>
      </c>
      <c r="N99" s="48"/>
      <c r="O99" s="48"/>
      <c r="P99" s="48">
        <v>212.4200453265629</v>
      </c>
      <c r="Q99" s="48">
        <v>0</v>
      </c>
      <c r="R99" s="48">
        <v>0</v>
      </c>
      <c r="S99" s="48">
        <v>0</v>
      </c>
      <c r="T99" s="48">
        <v>0</v>
      </c>
      <c r="U99" s="48">
        <v>0</v>
      </c>
      <c r="V99" s="48">
        <v>212.4200453265629</v>
      </c>
      <c r="W99" s="48">
        <v>0</v>
      </c>
      <c r="X99" s="48">
        <v>212.4200453265629</v>
      </c>
      <c r="Y99" s="48">
        <v>0</v>
      </c>
      <c r="Z99" s="48">
        <v>0</v>
      </c>
      <c r="AA99" s="48">
        <v>389.3500671386719</v>
      </c>
      <c r="AB99" s="48">
        <v>0</v>
      </c>
      <c r="AC99" s="48">
        <v>389.350073621128</v>
      </c>
      <c r="AD99" s="48">
        <v>24.24084559494159</v>
      </c>
      <c r="AE99" s="48">
        <v>0</v>
      </c>
      <c r="AF99" s="48">
        <v>3.1235692501068115</v>
      </c>
      <c r="AG99" s="48">
        <v>27.3644148450484</v>
      </c>
      <c r="AH99" s="48">
        <v>212.4200453265629</v>
      </c>
      <c r="AI99" s="68">
        <v>0.12882218720450725</v>
      </c>
      <c r="AJ99" s="48">
        <v>7.327101230621338</v>
      </c>
      <c r="AK99" s="48">
        <v>0</v>
      </c>
      <c r="AL99" s="48">
        <v>0</v>
      </c>
      <c r="AM99" s="48">
        <v>34.6915168762207</v>
      </c>
      <c r="AN99" s="48">
        <v>212.4200453265629</v>
      </c>
      <c r="AO99" s="68">
        <v>0.16331563889980316</v>
      </c>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row>
    <row r="100" spans="1:101" ht="12.75" customHeight="1">
      <c r="A100" t="s">
        <v>1285</v>
      </c>
      <c r="B100" t="s">
        <v>1286</v>
      </c>
      <c r="C100" s="48">
        <v>9</v>
      </c>
      <c r="D100" s="48">
        <v>77.45254841506892</v>
      </c>
      <c r="E100" s="48">
        <v>209.44</v>
      </c>
      <c r="F100" s="48">
        <v>0</v>
      </c>
      <c r="G100" s="48">
        <v>0</v>
      </c>
      <c r="H100" s="48" t="s">
        <v>1268</v>
      </c>
      <c r="I100" s="48">
        <v>0.17</v>
      </c>
      <c r="J100" s="48">
        <v>0</v>
      </c>
      <c r="K100" s="48">
        <v>83.35830523171792</v>
      </c>
      <c r="L100" s="59">
        <v>0</v>
      </c>
      <c r="M100" s="48">
        <v>0.055975225108593825</v>
      </c>
      <c r="N100" s="48"/>
      <c r="O100" s="48"/>
      <c r="P100" s="48">
        <v>209.4400446906851</v>
      </c>
      <c r="Q100" s="48">
        <v>0</v>
      </c>
      <c r="R100" s="48">
        <v>0</v>
      </c>
      <c r="S100" s="48">
        <v>0</v>
      </c>
      <c r="T100" s="48">
        <v>0</v>
      </c>
      <c r="U100" s="48">
        <v>0</v>
      </c>
      <c r="V100" s="48">
        <v>209.4400446906851</v>
      </c>
      <c r="W100" s="48">
        <v>0</v>
      </c>
      <c r="X100" s="48">
        <v>209.4400446906851</v>
      </c>
      <c r="Y100" s="48">
        <v>0</v>
      </c>
      <c r="Z100" s="48">
        <v>0</v>
      </c>
      <c r="AA100" s="48">
        <v>349.5630187988281</v>
      </c>
      <c r="AB100" s="48">
        <v>0</v>
      </c>
      <c r="AC100" s="48">
        <v>349.5630204337252</v>
      </c>
      <c r="AD100" s="48">
        <v>26.62114726389871</v>
      </c>
      <c r="AE100" s="48">
        <v>0</v>
      </c>
      <c r="AF100" s="48">
        <v>3.4302845001220703</v>
      </c>
      <c r="AG100" s="48">
        <v>30.05143176402078</v>
      </c>
      <c r="AH100" s="48">
        <v>209.4400446906851</v>
      </c>
      <c r="AI100" s="68">
        <v>0.1434846512203658</v>
      </c>
      <c r="AJ100" s="48">
        <v>8.046578407287598</v>
      </c>
      <c r="AK100" s="48">
        <v>0</v>
      </c>
      <c r="AL100" s="48">
        <v>0</v>
      </c>
      <c r="AM100" s="48">
        <v>38.0980110168457</v>
      </c>
      <c r="AN100" s="48">
        <v>209.4400446906851</v>
      </c>
      <c r="AO100" s="68">
        <v>0.181904137134552</v>
      </c>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row>
    <row r="101" spans="1:101" ht="12.75" customHeight="1">
      <c r="A101" t="s">
        <v>1287</v>
      </c>
      <c r="B101" t="s">
        <v>1288</v>
      </c>
      <c r="C101" s="48">
        <v>9</v>
      </c>
      <c r="D101" s="48">
        <v>82.98487330185958</v>
      </c>
      <c r="E101" s="48">
        <v>224.4</v>
      </c>
      <c r="F101" s="48">
        <v>0</v>
      </c>
      <c r="G101" s="48">
        <v>0</v>
      </c>
      <c r="H101" s="48" t="s">
        <v>1268</v>
      </c>
      <c r="I101" s="48">
        <v>0.17</v>
      </c>
      <c r="J101" s="48">
        <v>0</v>
      </c>
      <c r="K101" s="48">
        <v>89.31246989112637</v>
      </c>
      <c r="L101" s="59">
        <v>0</v>
      </c>
      <c r="M101" s="48">
        <v>0.05997345547349339</v>
      </c>
      <c r="N101" s="48"/>
      <c r="O101" s="48"/>
      <c r="P101" s="48">
        <v>224.40004788287692</v>
      </c>
      <c r="Q101" s="48">
        <v>0</v>
      </c>
      <c r="R101" s="48">
        <v>0</v>
      </c>
      <c r="S101" s="48">
        <v>0</v>
      </c>
      <c r="T101" s="48">
        <v>0</v>
      </c>
      <c r="U101" s="48">
        <v>0</v>
      </c>
      <c r="V101" s="48">
        <v>224.40004788287692</v>
      </c>
      <c r="W101" s="48">
        <v>0</v>
      </c>
      <c r="X101" s="48">
        <v>224.40004788287692</v>
      </c>
      <c r="Y101" s="48">
        <v>0</v>
      </c>
      <c r="Z101" s="48">
        <v>0</v>
      </c>
      <c r="AA101" s="48">
        <v>349.5630187988281</v>
      </c>
      <c r="AB101" s="48">
        <v>0</v>
      </c>
      <c r="AC101" s="48">
        <v>349.56302043372506</v>
      </c>
      <c r="AD101" s="48">
        <v>28.522657782748663</v>
      </c>
      <c r="AE101" s="48">
        <v>0</v>
      </c>
      <c r="AF101" s="48">
        <v>3.675304651260376</v>
      </c>
      <c r="AG101" s="48">
        <v>32.19796243400904</v>
      </c>
      <c r="AH101" s="48">
        <v>224.40004788287692</v>
      </c>
      <c r="AI101" s="68">
        <v>0.14348465046145803</v>
      </c>
      <c r="AJ101" s="48">
        <v>8.621333122253418</v>
      </c>
      <c r="AK101" s="48">
        <v>0</v>
      </c>
      <c r="AL101" s="48">
        <v>0</v>
      </c>
      <c r="AM101" s="48">
        <v>40.81929397583008</v>
      </c>
      <c r="AN101" s="48">
        <v>224.40004788287692</v>
      </c>
      <c r="AO101" s="68">
        <v>0.1819041222333908</v>
      </c>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row>
    <row r="102" spans="1:101" ht="12.75" customHeight="1">
      <c r="A102" t="s">
        <v>1289</v>
      </c>
      <c r="B102" t="s">
        <v>1290</v>
      </c>
      <c r="C102" s="48">
        <v>9</v>
      </c>
      <c r="D102" s="48">
        <v>88.51719818865013</v>
      </c>
      <c r="E102" s="48">
        <v>239.36</v>
      </c>
      <c r="F102" s="48">
        <v>0</v>
      </c>
      <c r="G102" s="48">
        <v>0</v>
      </c>
      <c r="H102" s="48" t="s">
        <v>1268</v>
      </c>
      <c r="I102" s="48">
        <v>0.17</v>
      </c>
      <c r="J102" s="48">
        <v>0</v>
      </c>
      <c r="K102" s="48">
        <v>95.26663455053469</v>
      </c>
      <c r="L102" s="59">
        <v>0</v>
      </c>
      <c r="M102" s="48">
        <v>0.06397168583839288</v>
      </c>
      <c r="N102" s="48"/>
      <c r="O102" s="48"/>
      <c r="P102" s="48">
        <v>239.36005107506872</v>
      </c>
      <c r="Q102" s="48">
        <v>0</v>
      </c>
      <c r="R102" s="48">
        <v>0</v>
      </c>
      <c r="S102" s="48">
        <v>0</v>
      </c>
      <c r="T102" s="48">
        <v>0</v>
      </c>
      <c r="U102" s="48">
        <v>0</v>
      </c>
      <c r="V102" s="48">
        <v>239.36005107506872</v>
      </c>
      <c r="W102" s="48">
        <v>0</v>
      </c>
      <c r="X102" s="48">
        <v>239.36005107506872</v>
      </c>
      <c r="Y102" s="48">
        <v>0</v>
      </c>
      <c r="Z102" s="48">
        <v>0</v>
      </c>
      <c r="AA102" s="48">
        <v>349.5630187988281</v>
      </c>
      <c r="AB102" s="48">
        <v>0</v>
      </c>
      <c r="AC102" s="48">
        <v>349.5630204337255</v>
      </c>
      <c r="AD102" s="48">
        <v>30.424168301598527</v>
      </c>
      <c r="AE102" s="48">
        <v>0</v>
      </c>
      <c r="AF102" s="48">
        <v>3.9203250408172607</v>
      </c>
      <c r="AG102" s="48">
        <v>34.34449334241579</v>
      </c>
      <c r="AH102" s="48">
        <v>239.36005107506872</v>
      </c>
      <c r="AI102" s="68">
        <v>0.14348465079348005</v>
      </c>
      <c r="AJ102" s="48">
        <v>9.196088790893555</v>
      </c>
      <c r="AK102" s="48">
        <v>0</v>
      </c>
      <c r="AL102" s="48">
        <v>0</v>
      </c>
      <c r="AM102" s="48">
        <v>43.54058074951172</v>
      </c>
      <c r="AN102" s="48">
        <v>239.36005107506872</v>
      </c>
      <c r="AO102" s="68">
        <v>0.1819041222333908</v>
      </c>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row>
    <row r="103" spans="1:101" ht="12.75" customHeight="1">
      <c r="A103" t="s">
        <v>1291</v>
      </c>
      <c r="B103" t="s">
        <v>1292</v>
      </c>
      <c r="C103" s="48">
        <v>9</v>
      </c>
      <c r="D103" s="48">
        <v>94.04952307544079</v>
      </c>
      <c r="E103" s="48">
        <v>254.32</v>
      </c>
      <c r="F103" s="48">
        <v>0</v>
      </c>
      <c r="G103" s="48">
        <v>0</v>
      </c>
      <c r="H103" s="48" t="s">
        <v>1268</v>
      </c>
      <c r="I103" s="48">
        <v>0.17</v>
      </c>
      <c r="J103" s="48">
        <v>0</v>
      </c>
      <c r="K103" s="48">
        <v>101.22079920994314</v>
      </c>
      <c r="L103" s="59">
        <v>0</v>
      </c>
      <c r="M103" s="48">
        <v>0.06796991620329246</v>
      </c>
      <c r="N103" s="48"/>
      <c r="O103" s="48"/>
      <c r="P103" s="48">
        <v>254.3200542672605</v>
      </c>
      <c r="Q103" s="48">
        <v>0</v>
      </c>
      <c r="R103" s="48">
        <v>0</v>
      </c>
      <c r="S103" s="48">
        <v>0</v>
      </c>
      <c r="T103" s="48">
        <v>0</v>
      </c>
      <c r="U103" s="48">
        <v>0</v>
      </c>
      <c r="V103" s="48">
        <v>254.3200542672605</v>
      </c>
      <c r="W103" s="48">
        <v>0</v>
      </c>
      <c r="X103" s="48">
        <v>254.3200542672605</v>
      </c>
      <c r="Y103" s="48">
        <v>0</v>
      </c>
      <c r="Z103" s="48">
        <v>0</v>
      </c>
      <c r="AA103" s="48">
        <v>349.5630187988281</v>
      </c>
      <c r="AB103" s="48">
        <v>0</v>
      </c>
      <c r="AC103" s="48">
        <v>349.5630204337254</v>
      </c>
      <c r="AD103" s="48">
        <v>32.32567882044843</v>
      </c>
      <c r="AE103" s="48">
        <v>0</v>
      </c>
      <c r="AF103" s="48">
        <v>4.165345191955566</v>
      </c>
      <c r="AG103" s="48">
        <v>36.491024012404</v>
      </c>
      <c r="AH103" s="48">
        <v>254.3200542672605</v>
      </c>
      <c r="AI103" s="68">
        <v>0.1434846501489663</v>
      </c>
      <c r="AJ103" s="48">
        <v>9.770844459533691</v>
      </c>
      <c r="AK103" s="48">
        <v>0</v>
      </c>
      <c r="AL103" s="48">
        <v>0</v>
      </c>
      <c r="AM103" s="48">
        <v>46.26186752319336</v>
      </c>
      <c r="AN103" s="48">
        <v>254.3200542672605</v>
      </c>
      <c r="AO103" s="68">
        <v>0.1819041222333908</v>
      </c>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row>
    <row r="104" spans="1:101" ht="12.75" customHeight="1">
      <c r="A104" t="s">
        <v>1293</v>
      </c>
      <c r="B104" t="s">
        <v>1294</v>
      </c>
      <c r="C104" s="48">
        <v>9</v>
      </c>
      <c r="D104" s="48">
        <v>99.58184796223145</v>
      </c>
      <c r="E104" s="48">
        <v>269.28</v>
      </c>
      <c r="F104" s="48">
        <v>0</v>
      </c>
      <c r="G104" s="48">
        <v>0</v>
      </c>
      <c r="H104" s="48" t="s">
        <v>1268</v>
      </c>
      <c r="I104" s="48">
        <v>0.17</v>
      </c>
      <c r="J104" s="48">
        <v>0</v>
      </c>
      <c r="K104" s="48">
        <v>107.17496386935159</v>
      </c>
      <c r="L104" s="59">
        <v>0</v>
      </c>
      <c r="M104" s="48">
        <v>0.07196814656819203</v>
      </c>
      <c r="N104" s="48"/>
      <c r="O104" s="48"/>
      <c r="P104" s="48">
        <v>269.2800574594523</v>
      </c>
      <c r="Q104" s="48">
        <v>0</v>
      </c>
      <c r="R104" s="48">
        <v>0</v>
      </c>
      <c r="S104" s="48">
        <v>0</v>
      </c>
      <c r="T104" s="48">
        <v>0</v>
      </c>
      <c r="U104" s="48">
        <v>0</v>
      </c>
      <c r="V104" s="48">
        <v>269.2800574594523</v>
      </c>
      <c r="W104" s="48">
        <v>0</v>
      </c>
      <c r="X104" s="48">
        <v>269.2800574594523</v>
      </c>
      <c r="Y104" s="48">
        <v>0</v>
      </c>
      <c r="Z104" s="48">
        <v>0</v>
      </c>
      <c r="AA104" s="48">
        <v>349.5630187988281</v>
      </c>
      <c r="AB104" s="48">
        <v>0</v>
      </c>
      <c r="AC104" s="48">
        <v>349.5630204337253</v>
      </c>
      <c r="AD104" s="48">
        <v>34.2271893392984</v>
      </c>
      <c r="AE104" s="48">
        <v>0</v>
      </c>
      <c r="AF104" s="48">
        <v>4.410365581512451</v>
      </c>
      <c r="AG104" s="48">
        <v>38.63755492081085</v>
      </c>
      <c r="AH104" s="48">
        <v>269.2800574594523</v>
      </c>
      <c r="AI104" s="68">
        <v>0.14348465046145806</v>
      </c>
      <c r="AJ104" s="48">
        <v>10.345600128173828</v>
      </c>
      <c r="AK104" s="48">
        <v>0</v>
      </c>
      <c r="AL104" s="48">
        <v>0</v>
      </c>
      <c r="AM104" s="48">
        <v>48.983154296875</v>
      </c>
      <c r="AN104" s="48">
        <v>269.2800574594523</v>
      </c>
      <c r="AO104" s="68">
        <v>0.1819041222333908</v>
      </c>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row>
    <row r="105" spans="1:101" ht="12.75" customHeight="1">
      <c r="A105" t="s">
        <v>1295</v>
      </c>
      <c r="B105" t="s">
        <v>1296</v>
      </c>
      <c r="C105" s="48">
        <v>9</v>
      </c>
      <c r="D105" s="48">
        <v>105.114172849022</v>
      </c>
      <c r="E105" s="48">
        <v>284.24</v>
      </c>
      <c r="F105" s="48">
        <v>0</v>
      </c>
      <c r="G105" s="48">
        <v>0</v>
      </c>
      <c r="H105" s="48" t="s">
        <v>1268</v>
      </c>
      <c r="I105" s="48">
        <v>0.17</v>
      </c>
      <c r="J105" s="48">
        <v>0</v>
      </c>
      <c r="K105" s="48">
        <v>113.12912852875992</v>
      </c>
      <c r="L105" s="59">
        <v>0</v>
      </c>
      <c r="M105" s="48">
        <v>0.07596637693309154</v>
      </c>
      <c r="N105" s="48"/>
      <c r="O105" s="48"/>
      <c r="P105" s="48">
        <v>284.2400606516441</v>
      </c>
      <c r="Q105" s="48">
        <v>0</v>
      </c>
      <c r="R105" s="48">
        <v>0</v>
      </c>
      <c r="S105" s="48">
        <v>0</v>
      </c>
      <c r="T105" s="48">
        <v>0</v>
      </c>
      <c r="U105" s="48">
        <v>0</v>
      </c>
      <c r="V105" s="48">
        <v>284.2400606516441</v>
      </c>
      <c r="W105" s="48">
        <v>0</v>
      </c>
      <c r="X105" s="48">
        <v>284.2400606516441</v>
      </c>
      <c r="Y105" s="48">
        <v>0</v>
      </c>
      <c r="Z105" s="48">
        <v>0</v>
      </c>
      <c r="AA105" s="48">
        <v>349.5630187988281</v>
      </c>
      <c r="AB105" s="48">
        <v>0</v>
      </c>
      <c r="AC105" s="48">
        <v>349.5630204337256</v>
      </c>
      <c r="AD105" s="48">
        <v>36.12869985814827</v>
      </c>
      <c r="AE105" s="48">
        <v>0</v>
      </c>
      <c r="AF105" s="48">
        <v>4.655385971069336</v>
      </c>
      <c r="AG105" s="48">
        <v>40.78408582921761</v>
      </c>
      <c r="AH105" s="48">
        <v>284.2400606516441</v>
      </c>
      <c r="AI105" s="68">
        <v>0.14348465074105557</v>
      </c>
      <c r="AJ105" s="48">
        <v>10.920354843139648</v>
      </c>
      <c r="AK105" s="48">
        <v>0</v>
      </c>
      <c r="AL105" s="48">
        <v>0</v>
      </c>
      <c r="AM105" s="48">
        <v>51.70444107055664</v>
      </c>
      <c r="AN105" s="48">
        <v>284.2400606516441</v>
      </c>
      <c r="AO105" s="68">
        <v>0.181904137134552</v>
      </c>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row>
    <row r="106" spans="1:101" ht="12.75" customHeight="1">
      <c r="A106" t="s">
        <v>1297</v>
      </c>
      <c r="B106" t="s">
        <v>1298</v>
      </c>
      <c r="C106" s="48">
        <v>9</v>
      </c>
      <c r="D106" s="48">
        <v>110.64649773581277</v>
      </c>
      <c r="E106" s="48">
        <v>299.2</v>
      </c>
      <c r="F106" s="48">
        <v>0</v>
      </c>
      <c r="G106" s="48">
        <v>0</v>
      </c>
      <c r="H106" s="48" t="s">
        <v>1268</v>
      </c>
      <c r="I106" s="48">
        <v>0.17</v>
      </c>
      <c r="J106" s="48">
        <v>0</v>
      </c>
      <c r="K106" s="48">
        <v>119.0832931881685</v>
      </c>
      <c r="L106" s="59">
        <v>0</v>
      </c>
      <c r="M106" s="48">
        <v>0.0799646072979912</v>
      </c>
      <c r="N106" s="48"/>
      <c r="O106" s="48"/>
      <c r="P106" s="48">
        <v>299.2000638438359</v>
      </c>
      <c r="Q106" s="48">
        <v>0</v>
      </c>
      <c r="R106" s="48">
        <v>0</v>
      </c>
      <c r="S106" s="48">
        <v>0</v>
      </c>
      <c r="T106" s="48">
        <v>0</v>
      </c>
      <c r="U106" s="48">
        <v>0</v>
      </c>
      <c r="V106" s="48">
        <v>299.2000638438359</v>
      </c>
      <c r="W106" s="48">
        <v>0</v>
      </c>
      <c r="X106" s="48">
        <v>299.2000638438359</v>
      </c>
      <c r="Y106" s="48">
        <v>0</v>
      </c>
      <c r="Z106" s="48">
        <v>0</v>
      </c>
      <c r="AA106" s="48">
        <v>349.5630187988281</v>
      </c>
      <c r="AB106" s="48">
        <v>0</v>
      </c>
      <c r="AC106" s="48">
        <v>349.5630204337251</v>
      </c>
      <c r="AD106" s="48">
        <v>38.0302103769982</v>
      </c>
      <c r="AE106" s="48">
        <v>0</v>
      </c>
      <c r="AF106" s="48">
        <v>4.900406360626221</v>
      </c>
      <c r="AG106" s="48">
        <v>42.93061673762442</v>
      </c>
      <c r="AH106" s="48">
        <v>299.2000638438359</v>
      </c>
      <c r="AI106" s="68">
        <v>0.14348465099269353</v>
      </c>
      <c r="AJ106" s="48">
        <v>11.495110511779785</v>
      </c>
      <c r="AK106" s="48">
        <v>0</v>
      </c>
      <c r="AL106" s="48">
        <v>0</v>
      </c>
      <c r="AM106" s="48">
        <v>54.42572784423828</v>
      </c>
      <c r="AN106" s="48">
        <v>299.2000638438359</v>
      </c>
      <c r="AO106" s="68">
        <v>0.181904137134552</v>
      </c>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row>
    <row r="107" spans="1:101" ht="12.75" customHeight="1">
      <c r="A107" t="s">
        <v>1299</v>
      </c>
      <c r="B107" t="s">
        <v>1300</v>
      </c>
      <c r="C107" s="48">
        <v>9</v>
      </c>
      <c r="D107" s="48">
        <v>47.69245592060895</v>
      </c>
      <c r="E107" s="48">
        <v>74.8</v>
      </c>
      <c r="F107" s="48">
        <v>0</v>
      </c>
      <c r="G107" s="48">
        <v>0</v>
      </c>
      <c r="H107" s="48" t="s">
        <v>1301</v>
      </c>
      <c r="I107" s="48">
        <v>0.17</v>
      </c>
      <c r="J107" s="48">
        <v>0</v>
      </c>
      <c r="K107" s="48">
        <v>51.329005684555376</v>
      </c>
      <c r="L107" s="59">
        <v>0</v>
      </c>
      <c r="M107" s="48">
        <v>0.034467503145685856</v>
      </c>
      <c r="N107" s="48"/>
      <c r="O107" s="48"/>
      <c r="P107" s="48">
        <v>74.80001596095897</v>
      </c>
      <c r="Q107" s="48">
        <v>0</v>
      </c>
      <c r="R107" s="48">
        <v>0</v>
      </c>
      <c r="S107" s="48">
        <v>0</v>
      </c>
      <c r="T107" s="48">
        <v>0</v>
      </c>
      <c r="U107" s="48">
        <v>0</v>
      </c>
      <c r="V107" s="48">
        <v>74.80001596095897</v>
      </c>
      <c r="W107" s="48">
        <v>0</v>
      </c>
      <c r="X107" s="48">
        <v>74.80001596095897</v>
      </c>
      <c r="Y107" s="48">
        <v>0</v>
      </c>
      <c r="Z107" s="48">
        <v>0</v>
      </c>
      <c r="AA107" s="48">
        <v>202.74655151367188</v>
      </c>
      <c r="AB107" s="48">
        <v>0</v>
      </c>
      <c r="AC107" s="48">
        <v>202.7465518515606</v>
      </c>
      <c r="AD107" s="48">
        <v>18.01240728929951</v>
      </c>
      <c r="AE107" s="48">
        <v>0</v>
      </c>
      <c r="AF107" s="48">
        <v>2.274251699447632</v>
      </c>
      <c r="AG107" s="48">
        <v>20.286658988747142</v>
      </c>
      <c r="AH107" s="48">
        <v>74.80001596095897</v>
      </c>
      <c r="AI107" s="68">
        <v>0.2712119606944407</v>
      </c>
      <c r="AJ107" s="48">
        <v>4.954789638519287</v>
      </c>
      <c r="AK107" s="48">
        <v>0</v>
      </c>
      <c r="AL107" s="48">
        <v>0</v>
      </c>
      <c r="AM107" s="48">
        <v>25.2414493560791</v>
      </c>
      <c r="AN107" s="48">
        <v>74.80001596095897</v>
      </c>
      <c r="AO107" s="68">
        <v>0.3374524712562561</v>
      </c>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row>
    <row r="108" spans="1:101" ht="12.75" customHeight="1">
      <c r="A108" t="s">
        <v>1302</v>
      </c>
      <c r="B108" t="s">
        <v>1303</v>
      </c>
      <c r="C108" s="48">
        <v>9</v>
      </c>
      <c r="D108" s="48">
        <v>57.23094710473083</v>
      </c>
      <c r="E108" s="48">
        <v>89.76</v>
      </c>
      <c r="F108" s="48">
        <v>0</v>
      </c>
      <c r="G108" s="48">
        <v>0</v>
      </c>
      <c r="H108" s="48" t="s">
        <v>1301</v>
      </c>
      <c r="I108" s="48">
        <v>0.17</v>
      </c>
      <c r="J108" s="48">
        <v>0</v>
      </c>
      <c r="K108" s="48">
        <v>61.594806821466555</v>
      </c>
      <c r="L108" s="59">
        <v>0</v>
      </c>
      <c r="M108" s="48">
        <v>0.041361003774823095</v>
      </c>
      <c r="N108" s="48"/>
      <c r="O108" s="48"/>
      <c r="P108" s="48">
        <v>89.76001915315078</v>
      </c>
      <c r="Q108" s="48">
        <v>0</v>
      </c>
      <c r="R108" s="48">
        <v>0</v>
      </c>
      <c r="S108" s="48">
        <v>0</v>
      </c>
      <c r="T108" s="48">
        <v>0</v>
      </c>
      <c r="U108" s="48">
        <v>0</v>
      </c>
      <c r="V108" s="48">
        <v>89.76001915315078</v>
      </c>
      <c r="W108" s="48">
        <v>0</v>
      </c>
      <c r="X108" s="48">
        <v>89.76001915315078</v>
      </c>
      <c r="Y108" s="48">
        <v>0</v>
      </c>
      <c r="Z108" s="48">
        <v>0</v>
      </c>
      <c r="AA108" s="48">
        <v>202.74655151367188</v>
      </c>
      <c r="AB108" s="48">
        <v>0</v>
      </c>
      <c r="AC108" s="48">
        <v>202.74655185156027</v>
      </c>
      <c r="AD108" s="48">
        <v>21.61488874715942</v>
      </c>
      <c r="AE108" s="48">
        <v>0</v>
      </c>
      <c r="AF108" s="48">
        <v>2.7291018962860107</v>
      </c>
      <c r="AG108" s="48">
        <v>24.34399064344543</v>
      </c>
      <c r="AH108" s="48">
        <v>89.76001915315078</v>
      </c>
      <c r="AI108" s="68">
        <v>0.271211959100734</v>
      </c>
      <c r="AJ108" s="48">
        <v>5.945746421813965</v>
      </c>
      <c r="AK108" s="48">
        <v>0</v>
      </c>
      <c r="AL108" s="48">
        <v>0</v>
      </c>
      <c r="AM108" s="48">
        <v>30.289737701416016</v>
      </c>
      <c r="AN108" s="48">
        <v>89.76001915315078</v>
      </c>
      <c r="AO108" s="68">
        <v>0.3374524414539337</v>
      </c>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row>
    <row r="109" spans="1:101" ht="12.75" customHeight="1">
      <c r="A109" t="s">
        <v>1304</v>
      </c>
      <c r="B109" t="s">
        <v>1305</v>
      </c>
      <c r="C109" s="48">
        <v>9</v>
      </c>
      <c r="D109" s="48">
        <v>66.76943828885248</v>
      </c>
      <c r="E109" s="48">
        <v>104.72</v>
      </c>
      <c r="F109" s="48">
        <v>0</v>
      </c>
      <c r="G109" s="48">
        <v>0</v>
      </c>
      <c r="H109" s="48" t="s">
        <v>1301</v>
      </c>
      <c r="I109" s="48">
        <v>0.17</v>
      </c>
      <c r="J109" s="48">
        <v>0</v>
      </c>
      <c r="K109" s="48">
        <v>71.86060795837747</v>
      </c>
      <c r="L109" s="59">
        <v>0</v>
      </c>
      <c r="M109" s="48">
        <v>0.048254504403960154</v>
      </c>
      <c r="N109" s="48"/>
      <c r="O109" s="48"/>
      <c r="P109" s="48">
        <v>104.72002234534256</v>
      </c>
      <c r="Q109" s="48">
        <v>0</v>
      </c>
      <c r="R109" s="48">
        <v>0</v>
      </c>
      <c r="S109" s="48">
        <v>0</v>
      </c>
      <c r="T109" s="48">
        <v>0</v>
      </c>
      <c r="U109" s="48">
        <v>0</v>
      </c>
      <c r="V109" s="48">
        <v>104.72002234534256</v>
      </c>
      <c r="W109" s="48">
        <v>0</v>
      </c>
      <c r="X109" s="48">
        <v>104.72002234534256</v>
      </c>
      <c r="Y109" s="48">
        <v>0</v>
      </c>
      <c r="Z109" s="48">
        <v>0</v>
      </c>
      <c r="AA109" s="48">
        <v>202.74655151367188</v>
      </c>
      <c r="AB109" s="48">
        <v>0</v>
      </c>
      <c r="AC109" s="48">
        <v>202.74655185156072</v>
      </c>
      <c r="AD109" s="48">
        <v>25.217370205019275</v>
      </c>
      <c r="AE109" s="48">
        <v>0</v>
      </c>
      <c r="AF109" s="48">
        <v>3.1839523315429688</v>
      </c>
      <c r="AG109" s="48">
        <v>28.401322536562244</v>
      </c>
      <c r="AH109" s="48">
        <v>104.72002234534256</v>
      </c>
      <c r="AI109" s="68">
        <v>0.27121196023909555</v>
      </c>
      <c r="AJ109" s="48">
        <v>6.936704635620117</v>
      </c>
      <c r="AK109" s="48">
        <v>0</v>
      </c>
      <c r="AL109" s="48">
        <v>0</v>
      </c>
      <c r="AM109" s="48">
        <v>35.33802795410156</v>
      </c>
      <c r="AN109" s="48">
        <v>104.72002234534256</v>
      </c>
      <c r="AO109" s="68">
        <v>0.3374524414539337</v>
      </c>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row>
    <row r="110" spans="1:101" ht="12.75" customHeight="1">
      <c r="A110" t="s">
        <v>1306</v>
      </c>
      <c r="B110" t="s">
        <v>1307</v>
      </c>
      <c r="C110" s="48">
        <v>9</v>
      </c>
      <c r="D110" s="48">
        <v>74.82993197278915</v>
      </c>
      <c r="E110" s="48">
        <v>130.72</v>
      </c>
      <c r="F110" s="48">
        <v>0</v>
      </c>
      <c r="G110" s="48">
        <v>0</v>
      </c>
      <c r="H110" s="48" t="s">
        <v>1301</v>
      </c>
      <c r="I110" s="48">
        <v>0.17</v>
      </c>
      <c r="J110" s="48">
        <v>0</v>
      </c>
      <c r="K110" s="48">
        <v>80.53571428571432</v>
      </c>
      <c r="L110" s="59">
        <v>0</v>
      </c>
      <c r="M110" s="48">
        <v>0.05407985111852963</v>
      </c>
      <c r="N110" s="48"/>
      <c r="O110" s="48"/>
      <c r="P110" s="48">
        <v>130.72002789326947</v>
      </c>
      <c r="Q110" s="48">
        <v>0</v>
      </c>
      <c r="R110" s="48">
        <v>0</v>
      </c>
      <c r="S110" s="48">
        <v>0</v>
      </c>
      <c r="T110" s="48">
        <v>0</v>
      </c>
      <c r="U110" s="48">
        <v>0</v>
      </c>
      <c r="V110" s="48">
        <v>130.72002789326947</v>
      </c>
      <c r="W110" s="48">
        <v>0</v>
      </c>
      <c r="X110" s="48">
        <v>130.72002789326947</v>
      </c>
      <c r="Y110" s="48">
        <v>0</v>
      </c>
      <c r="Z110" s="48">
        <v>0</v>
      </c>
      <c r="AA110" s="48">
        <v>225.8230438232422</v>
      </c>
      <c r="AB110" s="48">
        <v>0</v>
      </c>
      <c r="AC110" s="48">
        <v>225.82304270025415</v>
      </c>
      <c r="AD110" s="48">
        <v>28.261644029575137</v>
      </c>
      <c r="AE110" s="48">
        <v>0</v>
      </c>
      <c r="AF110" s="48">
        <v>3.5683231353759766</v>
      </c>
      <c r="AG110" s="48">
        <v>31.829967164951114</v>
      </c>
      <c r="AH110" s="48">
        <v>130.72002789326947</v>
      </c>
      <c r="AI110" s="68">
        <v>0.24349724887558702</v>
      </c>
      <c r="AJ110" s="48">
        <v>7.774113178253174</v>
      </c>
      <c r="AK110" s="48">
        <v>0</v>
      </c>
      <c r="AL110" s="48">
        <v>0</v>
      </c>
      <c r="AM110" s="48">
        <v>39.60408020019531</v>
      </c>
      <c r="AN110" s="48">
        <v>130.72002789326947</v>
      </c>
      <c r="AO110" s="68">
        <v>0.30296871066093445</v>
      </c>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row>
    <row r="111" spans="1:101" ht="12.75" customHeight="1">
      <c r="A111" t="s">
        <v>388</v>
      </c>
      <c r="B111" t="s">
        <v>389</v>
      </c>
      <c r="C111" s="48">
        <v>9</v>
      </c>
      <c r="D111" s="48">
        <v>84.18367346938771</v>
      </c>
      <c r="E111" s="48">
        <v>147.06</v>
      </c>
      <c r="F111" s="48">
        <v>0</v>
      </c>
      <c r="G111" s="48">
        <v>0</v>
      </c>
      <c r="H111" s="48" t="s">
        <v>1301</v>
      </c>
      <c r="I111" s="48">
        <v>0.17</v>
      </c>
      <c r="J111" s="48">
        <v>0</v>
      </c>
      <c r="K111" s="48">
        <v>90.60267857142851</v>
      </c>
      <c r="L111" s="59">
        <v>0</v>
      </c>
      <c r="M111" s="48">
        <v>0.060839832508345765</v>
      </c>
      <c r="N111" s="48"/>
      <c r="O111" s="48"/>
      <c r="P111" s="48">
        <v>147.06003137992815</v>
      </c>
      <c r="Q111" s="48">
        <v>0</v>
      </c>
      <c r="R111" s="48">
        <v>0</v>
      </c>
      <c r="S111" s="48">
        <v>0</v>
      </c>
      <c r="T111" s="48">
        <v>0</v>
      </c>
      <c r="U111" s="48">
        <v>0</v>
      </c>
      <c r="V111" s="48">
        <v>147.06003137992815</v>
      </c>
      <c r="W111" s="48">
        <v>0</v>
      </c>
      <c r="X111" s="48">
        <v>147.06003137992815</v>
      </c>
      <c r="Y111" s="48">
        <v>0</v>
      </c>
      <c r="Z111" s="48">
        <v>0</v>
      </c>
      <c r="AA111" s="48">
        <v>225.8230438232422</v>
      </c>
      <c r="AB111" s="48">
        <v>0</v>
      </c>
      <c r="AC111" s="48">
        <v>225.82304270025438</v>
      </c>
      <c r="AD111" s="48">
        <v>31.794349533271983</v>
      </c>
      <c r="AE111" s="48">
        <v>0</v>
      </c>
      <c r="AF111" s="48">
        <v>4.0143632888793945</v>
      </c>
      <c r="AG111" s="48">
        <v>35.80871282215138</v>
      </c>
      <c r="AH111" s="48">
        <v>147.06003137992815</v>
      </c>
      <c r="AI111" s="68">
        <v>0.2434972472543537</v>
      </c>
      <c r="AJ111" s="48">
        <v>8.74587631225586</v>
      </c>
      <c r="AK111" s="48">
        <v>0</v>
      </c>
      <c r="AL111" s="48">
        <v>0</v>
      </c>
      <c r="AM111" s="48">
        <v>44.554588317871094</v>
      </c>
      <c r="AN111" s="48">
        <v>147.06003137992815</v>
      </c>
      <c r="AO111" s="68">
        <v>0.30296871066093445</v>
      </c>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row>
    <row r="112" spans="1:101" ht="12.75" customHeight="1">
      <c r="A112" t="s">
        <v>390</v>
      </c>
      <c r="B112" t="s">
        <v>391</v>
      </c>
      <c r="C112" s="48">
        <v>9</v>
      </c>
      <c r="D112" s="48">
        <v>93.53741496598639</v>
      </c>
      <c r="E112" s="48">
        <v>163.4</v>
      </c>
      <c r="F112" s="48">
        <v>0</v>
      </c>
      <c r="G112" s="48">
        <v>0</v>
      </c>
      <c r="H112" s="48" t="s">
        <v>1301</v>
      </c>
      <c r="I112" s="48">
        <v>0.17</v>
      </c>
      <c r="J112" s="48">
        <v>0</v>
      </c>
      <c r="K112" s="48">
        <v>100.66964285714285</v>
      </c>
      <c r="L112" s="59">
        <v>0</v>
      </c>
      <c r="M112" s="48">
        <v>0.067599813898162</v>
      </c>
      <c r="N112" s="48"/>
      <c r="O112" s="48"/>
      <c r="P112" s="48">
        <v>163.40003486658685</v>
      </c>
      <c r="Q112" s="48">
        <v>0</v>
      </c>
      <c r="R112" s="48">
        <v>0</v>
      </c>
      <c r="S112" s="48">
        <v>0</v>
      </c>
      <c r="T112" s="48">
        <v>0</v>
      </c>
      <c r="U112" s="48">
        <v>0</v>
      </c>
      <c r="V112" s="48">
        <v>163.40003486658685</v>
      </c>
      <c r="W112" s="48">
        <v>0</v>
      </c>
      <c r="X112" s="48">
        <v>163.40003486658685</v>
      </c>
      <c r="Y112" s="48">
        <v>0</v>
      </c>
      <c r="Z112" s="48">
        <v>0</v>
      </c>
      <c r="AA112" s="48">
        <v>225.8230438232422</v>
      </c>
      <c r="AB112" s="48">
        <v>0</v>
      </c>
      <c r="AC112" s="48">
        <v>225.8230427002543</v>
      </c>
      <c r="AD112" s="48">
        <v>35.327055036968936</v>
      </c>
      <c r="AE112" s="48">
        <v>0</v>
      </c>
      <c r="AF112" s="48">
        <v>4.460403919219971</v>
      </c>
      <c r="AG112" s="48">
        <v>39.78745895618891</v>
      </c>
      <c r="AH112" s="48">
        <v>163.40003486658685</v>
      </c>
      <c r="AI112" s="68">
        <v>0.2434972488755871</v>
      </c>
      <c r="AJ112" s="48">
        <v>9.71764087677002</v>
      </c>
      <c r="AK112" s="48">
        <v>0</v>
      </c>
      <c r="AL112" s="48">
        <v>0</v>
      </c>
      <c r="AM112" s="48">
        <v>49.50510025024414</v>
      </c>
      <c r="AN112" s="48">
        <v>163.40003486658685</v>
      </c>
      <c r="AO112" s="68">
        <v>0.30296871066093445</v>
      </c>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row>
    <row r="113" spans="1:101" ht="12.75" customHeight="1">
      <c r="A113" t="s">
        <v>392</v>
      </c>
      <c r="B113" t="s">
        <v>393</v>
      </c>
      <c r="C113" s="48">
        <v>9</v>
      </c>
      <c r="D113" s="48">
        <v>102.89115646258506</v>
      </c>
      <c r="E113" s="48">
        <v>179.74</v>
      </c>
      <c r="F113" s="48">
        <v>0</v>
      </c>
      <c r="G113" s="48">
        <v>0</v>
      </c>
      <c r="H113" s="48" t="s">
        <v>1301</v>
      </c>
      <c r="I113" s="48">
        <v>0.17</v>
      </c>
      <c r="J113" s="48">
        <v>0</v>
      </c>
      <c r="K113" s="48">
        <v>110.73660714285717</v>
      </c>
      <c r="L113" s="59">
        <v>0</v>
      </c>
      <c r="M113" s="48">
        <v>0.07435979528797822</v>
      </c>
      <c r="N113" s="48"/>
      <c r="O113" s="48"/>
      <c r="P113" s="48">
        <v>179.74003835324555</v>
      </c>
      <c r="Q113" s="48">
        <v>0</v>
      </c>
      <c r="R113" s="48">
        <v>0</v>
      </c>
      <c r="S113" s="48">
        <v>0</v>
      </c>
      <c r="T113" s="48">
        <v>0</v>
      </c>
      <c r="U113" s="48">
        <v>0</v>
      </c>
      <c r="V113" s="48">
        <v>179.74003835324555</v>
      </c>
      <c r="W113" s="48">
        <v>0</v>
      </c>
      <c r="X113" s="48">
        <v>179.74003835324555</v>
      </c>
      <c r="Y113" s="48">
        <v>0</v>
      </c>
      <c r="Z113" s="48">
        <v>0</v>
      </c>
      <c r="AA113" s="48">
        <v>225.8230438232422</v>
      </c>
      <c r="AB113" s="48">
        <v>0</v>
      </c>
      <c r="AC113" s="48">
        <v>225.82304270025423</v>
      </c>
      <c r="AD113" s="48">
        <v>38.85976054066582</v>
      </c>
      <c r="AE113" s="48">
        <v>0</v>
      </c>
      <c r="AF113" s="48">
        <v>4.906444549560547</v>
      </c>
      <c r="AG113" s="48">
        <v>43.766205090226364</v>
      </c>
      <c r="AH113" s="48">
        <v>179.74003835324555</v>
      </c>
      <c r="AI113" s="68">
        <v>0.24349725020205037</v>
      </c>
      <c r="AJ113" s="48">
        <v>10.68940544128418</v>
      </c>
      <c r="AK113" s="48">
        <v>0</v>
      </c>
      <c r="AL113" s="48">
        <v>0</v>
      </c>
      <c r="AM113" s="48">
        <v>54.45561218261719</v>
      </c>
      <c r="AN113" s="48">
        <v>179.74003835324555</v>
      </c>
      <c r="AO113" s="68">
        <v>0.30296874046325684</v>
      </c>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row>
    <row r="114" spans="1:101" ht="12.75" customHeight="1">
      <c r="A114" t="s">
        <v>394</v>
      </c>
      <c r="B114" t="s">
        <v>395</v>
      </c>
      <c r="C114" s="48">
        <v>9</v>
      </c>
      <c r="D114" s="48">
        <v>112.24489795918362</v>
      </c>
      <c r="E114" s="48">
        <v>196.08</v>
      </c>
      <c r="F114" s="48">
        <v>0</v>
      </c>
      <c r="G114" s="48">
        <v>0</v>
      </c>
      <c r="H114" s="48" t="s">
        <v>1301</v>
      </c>
      <c r="I114" s="48">
        <v>0.17</v>
      </c>
      <c r="J114" s="48">
        <v>0</v>
      </c>
      <c r="K114" s="48">
        <v>120.80357142857136</v>
      </c>
      <c r="L114" s="59">
        <v>0</v>
      </c>
      <c r="M114" s="48">
        <v>0.08111977667779435</v>
      </c>
      <c r="N114" s="48"/>
      <c r="O114" s="48"/>
      <c r="P114" s="48">
        <v>196.08004183990423</v>
      </c>
      <c r="Q114" s="48">
        <v>0</v>
      </c>
      <c r="R114" s="48">
        <v>0</v>
      </c>
      <c r="S114" s="48">
        <v>0</v>
      </c>
      <c r="T114" s="48">
        <v>0</v>
      </c>
      <c r="U114" s="48">
        <v>0</v>
      </c>
      <c r="V114" s="48">
        <v>196.08004183990423</v>
      </c>
      <c r="W114" s="48">
        <v>0</v>
      </c>
      <c r="X114" s="48">
        <v>196.08004183990423</v>
      </c>
      <c r="Y114" s="48">
        <v>0</v>
      </c>
      <c r="Z114" s="48">
        <v>0</v>
      </c>
      <c r="AA114" s="48">
        <v>225.8230438232422</v>
      </c>
      <c r="AB114" s="48">
        <v>0</v>
      </c>
      <c r="AC114" s="48">
        <v>225.8230427002544</v>
      </c>
      <c r="AD114" s="48">
        <v>42.39246604436258</v>
      </c>
      <c r="AE114" s="48">
        <v>0</v>
      </c>
      <c r="AF114" s="48">
        <v>5.352484703063965</v>
      </c>
      <c r="AG114" s="48">
        <v>47.74495074742654</v>
      </c>
      <c r="AH114" s="48">
        <v>196.08004183990423</v>
      </c>
      <c r="AI114" s="68">
        <v>0.24349724887558635</v>
      </c>
      <c r="AJ114" s="48">
        <v>11.66117000579834</v>
      </c>
      <c r="AK114" s="48">
        <v>0</v>
      </c>
      <c r="AL114" s="48">
        <v>0</v>
      </c>
      <c r="AM114" s="48">
        <v>59.40612030029297</v>
      </c>
      <c r="AN114" s="48">
        <v>196.08004183990423</v>
      </c>
      <c r="AO114" s="68">
        <v>0.30296871066093445</v>
      </c>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row>
    <row r="115" spans="1:101" ht="12.75" customHeight="1">
      <c r="A115" t="s">
        <v>396</v>
      </c>
      <c r="B115" t="s">
        <v>397</v>
      </c>
      <c r="C115" s="48">
        <v>9</v>
      </c>
      <c r="D115" s="48">
        <v>121.5986394557824</v>
      </c>
      <c r="E115" s="48">
        <v>212.42</v>
      </c>
      <c r="F115" s="48">
        <v>0</v>
      </c>
      <c r="G115" s="48">
        <v>0</v>
      </c>
      <c r="H115" s="48" t="s">
        <v>1301</v>
      </c>
      <c r="I115" s="48">
        <v>0.17</v>
      </c>
      <c r="J115" s="48">
        <v>0</v>
      </c>
      <c r="K115" s="48">
        <v>130.8705357142858</v>
      </c>
      <c r="L115" s="59">
        <v>0</v>
      </c>
      <c r="M115" s="48">
        <v>0.08787975806761066</v>
      </c>
      <c r="N115" s="48"/>
      <c r="O115" s="48"/>
      <c r="P115" s="48">
        <v>212.4200453265629</v>
      </c>
      <c r="Q115" s="48">
        <v>0</v>
      </c>
      <c r="R115" s="48">
        <v>0</v>
      </c>
      <c r="S115" s="48">
        <v>0</v>
      </c>
      <c r="T115" s="48">
        <v>0</v>
      </c>
      <c r="U115" s="48">
        <v>0</v>
      </c>
      <c r="V115" s="48">
        <v>212.4200453265629</v>
      </c>
      <c r="W115" s="48">
        <v>0</v>
      </c>
      <c r="X115" s="48">
        <v>212.4200453265629</v>
      </c>
      <c r="Y115" s="48">
        <v>0</v>
      </c>
      <c r="Z115" s="48">
        <v>0</v>
      </c>
      <c r="AA115" s="48">
        <v>225.8230438232422</v>
      </c>
      <c r="AB115" s="48">
        <v>0</v>
      </c>
      <c r="AC115" s="48">
        <v>225.8230427002541</v>
      </c>
      <c r="AD115" s="48">
        <v>45.925171548059566</v>
      </c>
      <c r="AE115" s="48">
        <v>0</v>
      </c>
      <c r="AF115" s="48">
        <v>5.798525333404541</v>
      </c>
      <c r="AG115" s="48">
        <v>51.72369688146411</v>
      </c>
      <c r="AH115" s="48">
        <v>212.4200453265629</v>
      </c>
      <c r="AI115" s="68">
        <v>0.24349724999797895</v>
      </c>
      <c r="AJ115" s="48">
        <v>12.6329345703125</v>
      </c>
      <c r="AK115" s="48">
        <v>0</v>
      </c>
      <c r="AL115" s="48">
        <v>0</v>
      </c>
      <c r="AM115" s="48">
        <v>64.35662841796875</v>
      </c>
      <c r="AN115" s="48">
        <v>212.4200453265629</v>
      </c>
      <c r="AO115" s="68">
        <v>0.30296871066093445</v>
      </c>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row>
    <row r="116" spans="1:101" ht="12.75" customHeight="1">
      <c r="A116" t="s">
        <v>398</v>
      </c>
      <c r="B116" t="s">
        <v>399</v>
      </c>
      <c r="C116" s="48">
        <v>9</v>
      </c>
      <c r="D116" s="48">
        <v>133.53887657770497</v>
      </c>
      <c r="E116" s="48">
        <v>209.44</v>
      </c>
      <c r="F116" s="48">
        <v>0</v>
      </c>
      <c r="G116" s="48">
        <v>0</v>
      </c>
      <c r="H116" s="48" t="s">
        <v>1301</v>
      </c>
      <c r="I116" s="48">
        <v>0.17</v>
      </c>
      <c r="J116" s="48">
        <v>0</v>
      </c>
      <c r="K116" s="48">
        <v>143.72121591675494</v>
      </c>
      <c r="L116" s="59">
        <v>0</v>
      </c>
      <c r="M116" s="48">
        <v>0.09650900880792031</v>
      </c>
      <c r="N116" s="48"/>
      <c r="O116" s="48"/>
      <c r="P116" s="48">
        <v>209.4400446906851</v>
      </c>
      <c r="Q116" s="48">
        <v>0</v>
      </c>
      <c r="R116" s="48">
        <v>0</v>
      </c>
      <c r="S116" s="48">
        <v>0</v>
      </c>
      <c r="T116" s="48">
        <v>0</v>
      </c>
      <c r="U116" s="48">
        <v>0</v>
      </c>
      <c r="V116" s="48">
        <v>209.4400446906851</v>
      </c>
      <c r="W116" s="48">
        <v>0</v>
      </c>
      <c r="X116" s="48">
        <v>209.4400446906851</v>
      </c>
      <c r="Y116" s="48">
        <v>0</v>
      </c>
      <c r="Z116" s="48">
        <v>0</v>
      </c>
      <c r="AA116" s="48">
        <v>202.74655151367188</v>
      </c>
      <c r="AB116" s="48">
        <v>0</v>
      </c>
      <c r="AC116" s="48">
        <v>202.74655185156072</v>
      </c>
      <c r="AD116" s="48">
        <v>50.43474041003855</v>
      </c>
      <c r="AE116" s="48">
        <v>0</v>
      </c>
      <c r="AF116" s="48">
        <v>6.3679046630859375</v>
      </c>
      <c r="AG116" s="48">
        <v>56.80264507312449</v>
      </c>
      <c r="AH116" s="48">
        <v>209.4400446906851</v>
      </c>
      <c r="AI116" s="68">
        <v>0.27121196023909555</v>
      </c>
      <c r="AJ116" s="48">
        <v>13.873409271240234</v>
      </c>
      <c r="AK116" s="48">
        <v>0</v>
      </c>
      <c r="AL116" s="48">
        <v>0</v>
      </c>
      <c r="AM116" s="48">
        <v>70.67605590820312</v>
      </c>
      <c r="AN116" s="48">
        <v>209.4400446906851</v>
      </c>
      <c r="AO116" s="68">
        <v>0.3374524414539337</v>
      </c>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row>
    <row r="117" spans="1:101" ht="12.75" customHeight="1">
      <c r="A117" t="s">
        <v>400</v>
      </c>
      <c r="B117" t="s">
        <v>401</v>
      </c>
      <c r="C117" s="48">
        <v>9</v>
      </c>
      <c r="D117" s="48">
        <v>143.07736776182674</v>
      </c>
      <c r="E117" s="48">
        <v>224.4</v>
      </c>
      <c r="F117" s="48">
        <v>0</v>
      </c>
      <c r="G117" s="48">
        <v>0</v>
      </c>
      <c r="H117" s="48" t="s">
        <v>1301</v>
      </c>
      <c r="I117" s="48">
        <v>0.17</v>
      </c>
      <c r="J117" s="48">
        <v>0</v>
      </c>
      <c r="K117" s="48">
        <v>153.98701705366602</v>
      </c>
      <c r="L117" s="59">
        <v>0</v>
      </c>
      <c r="M117" s="48">
        <v>0.10340250943705749</v>
      </c>
      <c r="N117" s="48"/>
      <c r="O117" s="48"/>
      <c r="P117" s="48">
        <v>224.40004788287692</v>
      </c>
      <c r="Q117" s="48">
        <v>0</v>
      </c>
      <c r="R117" s="48">
        <v>0</v>
      </c>
      <c r="S117" s="48">
        <v>0</v>
      </c>
      <c r="T117" s="48">
        <v>0</v>
      </c>
      <c r="U117" s="48">
        <v>0</v>
      </c>
      <c r="V117" s="48">
        <v>224.40004788287692</v>
      </c>
      <c r="W117" s="48">
        <v>0</v>
      </c>
      <c r="X117" s="48">
        <v>224.40004788287692</v>
      </c>
      <c r="Y117" s="48">
        <v>0</v>
      </c>
      <c r="Z117" s="48">
        <v>0</v>
      </c>
      <c r="AA117" s="48">
        <v>202.74655151367188</v>
      </c>
      <c r="AB117" s="48">
        <v>0</v>
      </c>
      <c r="AC117" s="48">
        <v>202.74655185156072</v>
      </c>
      <c r="AD117" s="48">
        <v>54.03722186789851</v>
      </c>
      <c r="AE117" s="48">
        <v>0</v>
      </c>
      <c r="AF117" s="48">
        <v>6.822754859924316</v>
      </c>
      <c r="AG117" s="48">
        <v>60.859976727822826</v>
      </c>
      <c r="AH117" s="48">
        <v>224.40004788287692</v>
      </c>
      <c r="AI117" s="68">
        <v>0.2712119596319694</v>
      </c>
      <c r="AJ117" s="48">
        <v>14.864368438720703</v>
      </c>
      <c r="AK117" s="48">
        <v>0</v>
      </c>
      <c r="AL117" s="48">
        <v>0</v>
      </c>
      <c r="AM117" s="48">
        <v>75.7243423461914</v>
      </c>
      <c r="AN117" s="48">
        <v>224.40004788287692</v>
      </c>
      <c r="AO117" s="68">
        <v>0.3374524414539337</v>
      </c>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row>
    <row r="118" spans="1:101" ht="12.75" customHeight="1">
      <c r="A118" t="s">
        <v>402</v>
      </c>
      <c r="B118" t="s">
        <v>403</v>
      </c>
      <c r="C118" s="48">
        <v>9</v>
      </c>
      <c r="D118" s="48">
        <v>152.6158589459485</v>
      </c>
      <c r="E118" s="48">
        <v>239.36</v>
      </c>
      <c r="F118" s="48">
        <v>0</v>
      </c>
      <c r="G118" s="48">
        <v>0</v>
      </c>
      <c r="H118" s="48" t="s">
        <v>1301</v>
      </c>
      <c r="I118" s="48">
        <v>0.17</v>
      </c>
      <c r="J118" s="48">
        <v>0</v>
      </c>
      <c r="K118" s="48">
        <v>164.25281819057707</v>
      </c>
      <c r="L118" s="59">
        <v>0</v>
      </c>
      <c r="M118" s="48">
        <v>0.11029601006619465</v>
      </c>
      <c r="N118" s="48"/>
      <c r="O118" s="48"/>
      <c r="P118" s="48">
        <v>239.36005107506872</v>
      </c>
      <c r="Q118" s="48">
        <v>0</v>
      </c>
      <c r="R118" s="48">
        <v>0</v>
      </c>
      <c r="S118" s="48">
        <v>0</v>
      </c>
      <c r="T118" s="48">
        <v>0</v>
      </c>
      <c r="U118" s="48">
        <v>0</v>
      </c>
      <c r="V118" s="48">
        <v>239.36005107506872</v>
      </c>
      <c r="W118" s="48">
        <v>0</v>
      </c>
      <c r="X118" s="48">
        <v>239.36005107506872</v>
      </c>
      <c r="Y118" s="48">
        <v>0</v>
      </c>
      <c r="Z118" s="48">
        <v>0</v>
      </c>
      <c r="AA118" s="48">
        <v>202.74655151367188</v>
      </c>
      <c r="AB118" s="48">
        <v>0</v>
      </c>
      <c r="AC118" s="48">
        <v>202.74655185156078</v>
      </c>
      <c r="AD118" s="48">
        <v>57.63970332575838</v>
      </c>
      <c r="AE118" s="48">
        <v>0</v>
      </c>
      <c r="AF118" s="48">
        <v>7.2776055335998535</v>
      </c>
      <c r="AG118" s="48">
        <v>64.91730885935823</v>
      </c>
      <c r="AH118" s="48">
        <v>239.36005107506872</v>
      </c>
      <c r="AI118" s="68">
        <v>0.27121196109286716</v>
      </c>
      <c r="AJ118" s="48">
        <v>15.855326652526855</v>
      </c>
      <c r="AK118" s="48">
        <v>0</v>
      </c>
      <c r="AL118" s="48">
        <v>0</v>
      </c>
      <c r="AM118" s="48">
        <v>80.77263641357422</v>
      </c>
      <c r="AN118" s="48">
        <v>239.36005107506872</v>
      </c>
      <c r="AO118" s="68">
        <v>0.3374524414539337</v>
      </c>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row>
    <row r="119" spans="1:101" ht="12.75" customHeight="1">
      <c r="A119" t="s">
        <v>404</v>
      </c>
      <c r="B119" t="s">
        <v>405</v>
      </c>
      <c r="C119" s="48">
        <v>9</v>
      </c>
      <c r="D119" s="48">
        <v>162.1543501300705</v>
      </c>
      <c r="E119" s="48">
        <v>254.32</v>
      </c>
      <c r="F119" s="48">
        <v>0</v>
      </c>
      <c r="G119" s="48">
        <v>0</v>
      </c>
      <c r="H119" s="48" t="s">
        <v>1301</v>
      </c>
      <c r="I119" s="48">
        <v>0.17</v>
      </c>
      <c r="J119" s="48">
        <v>0</v>
      </c>
      <c r="K119" s="48">
        <v>174.51861932748835</v>
      </c>
      <c r="L119" s="59">
        <v>0</v>
      </c>
      <c r="M119" s="48">
        <v>0.11718951069533196</v>
      </c>
      <c r="N119" s="48"/>
      <c r="O119" s="48"/>
      <c r="P119" s="48">
        <v>254.3200542672605</v>
      </c>
      <c r="Q119" s="48">
        <v>0</v>
      </c>
      <c r="R119" s="48">
        <v>0</v>
      </c>
      <c r="S119" s="48">
        <v>0</v>
      </c>
      <c r="T119" s="48">
        <v>0</v>
      </c>
      <c r="U119" s="48">
        <v>0</v>
      </c>
      <c r="V119" s="48">
        <v>254.3200542672605</v>
      </c>
      <c r="W119" s="48">
        <v>0</v>
      </c>
      <c r="X119" s="48">
        <v>254.3200542672605</v>
      </c>
      <c r="Y119" s="48">
        <v>0</v>
      </c>
      <c r="Z119" s="48">
        <v>0</v>
      </c>
      <c r="AA119" s="48">
        <v>202.74655151367188</v>
      </c>
      <c r="AB119" s="48">
        <v>0</v>
      </c>
      <c r="AC119" s="48">
        <v>202.74655185156053</v>
      </c>
      <c r="AD119" s="48">
        <v>61.24218478361833</v>
      </c>
      <c r="AE119" s="48">
        <v>0</v>
      </c>
      <c r="AF119" s="48">
        <v>7.732455730438232</v>
      </c>
      <c r="AG119" s="48">
        <v>68.97464051405656</v>
      </c>
      <c r="AH119" s="48">
        <v>254.3200542672605</v>
      </c>
      <c r="AI119" s="68">
        <v>0.2712119605069458</v>
      </c>
      <c r="AJ119" s="48">
        <v>16.846282958984375</v>
      </c>
      <c r="AK119" s="48">
        <v>0</v>
      </c>
      <c r="AL119" s="48">
        <v>0</v>
      </c>
      <c r="AM119" s="48">
        <v>85.8209228515625</v>
      </c>
      <c r="AN119" s="48">
        <v>254.3200542672605</v>
      </c>
      <c r="AO119" s="68">
        <v>0.3374524414539337</v>
      </c>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row>
    <row r="120" spans="1:101" ht="12.75" customHeight="1">
      <c r="A120" t="s">
        <v>406</v>
      </c>
      <c r="B120" t="s">
        <v>407</v>
      </c>
      <c r="C120" s="48">
        <v>9</v>
      </c>
      <c r="D120" s="48">
        <v>171.69284131419204</v>
      </c>
      <c r="E120" s="48">
        <v>269.28</v>
      </c>
      <c r="F120" s="48">
        <v>0</v>
      </c>
      <c r="G120" s="48">
        <v>0</v>
      </c>
      <c r="H120" s="48" t="s">
        <v>1301</v>
      </c>
      <c r="I120" s="48">
        <v>0.17</v>
      </c>
      <c r="J120" s="48">
        <v>0</v>
      </c>
      <c r="K120" s="48">
        <v>184.78442046439918</v>
      </c>
      <c r="L120" s="59">
        <v>0</v>
      </c>
      <c r="M120" s="48">
        <v>0.12408301132446894</v>
      </c>
      <c r="N120" s="48"/>
      <c r="O120" s="48"/>
      <c r="P120" s="48">
        <v>269.2800574594523</v>
      </c>
      <c r="Q120" s="48">
        <v>0</v>
      </c>
      <c r="R120" s="48">
        <v>0</v>
      </c>
      <c r="S120" s="48">
        <v>0</v>
      </c>
      <c r="T120" s="48">
        <v>0</v>
      </c>
      <c r="U120" s="48">
        <v>0</v>
      </c>
      <c r="V120" s="48">
        <v>269.2800574594523</v>
      </c>
      <c r="W120" s="48">
        <v>0</v>
      </c>
      <c r="X120" s="48">
        <v>269.2800574594523</v>
      </c>
      <c r="Y120" s="48">
        <v>0</v>
      </c>
      <c r="Z120" s="48">
        <v>0</v>
      </c>
      <c r="AA120" s="48">
        <v>202.74655151367188</v>
      </c>
      <c r="AB120" s="48">
        <v>0</v>
      </c>
      <c r="AC120" s="48">
        <v>202.74655185156078</v>
      </c>
      <c r="AD120" s="48">
        <v>64.84466624147814</v>
      </c>
      <c r="AE120" s="48">
        <v>0</v>
      </c>
      <c r="AF120" s="48">
        <v>8.187305450439453</v>
      </c>
      <c r="AG120" s="48">
        <v>73.03197169191759</v>
      </c>
      <c r="AH120" s="48">
        <v>269.2800574594523</v>
      </c>
      <c r="AI120" s="68">
        <v>0.271211958215341</v>
      </c>
      <c r="AJ120" s="48">
        <v>17.837242126464844</v>
      </c>
      <c r="AK120" s="48">
        <v>0</v>
      </c>
      <c r="AL120" s="48">
        <v>0</v>
      </c>
      <c r="AM120" s="48">
        <v>90.86921691894531</v>
      </c>
      <c r="AN120" s="48">
        <v>269.2800574594523</v>
      </c>
      <c r="AO120" s="68">
        <v>0.3374524712562561</v>
      </c>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row>
    <row r="121" spans="1:101" ht="12.75" customHeight="1">
      <c r="A121" t="s">
        <v>408</v>
      </c>
      <c r="B121" t="s">
        <v>409</v>
      </c>
      <c r="C121" s="48">
        <v>9</v>
      </c>
      <c r="D121" s="48">
        <v>181.23133249831403</v>
      </c>
      <c r="E121" s="48">
        <v>284.24</v>
      </c>
      <c r="F121" s="48">
        <v>0</v>
      </c>
      <c r="G121" s="48">
        <v>0</v>
      </c>
      <c r="H121" s="48" t="s">
        <v>1301</v>
      </c>
      <c r="I121" s="48">
        <v>0.17</v>
      </c>
      <c r="J121" s="48">
        <v>0</v>
      </c>
      <c r="K121" s="48">
        <v>195.05022160131048</v>
      </c>
      <c r="L121" s="59">
        <v>0</v>
      </c>
      <c r="M121" s="48">
        <v>0.1309765119536063</v>
      </c>
      <c r="N121" s="48"/>
      <c r="O121" s="48"/>
      <c r="P121" s="48">
        <v>284.2400606516441</v>
      </c>
      <c r="Q121" s="48">
        <v>0</v>
      </c>
      <c r="R121" s="48">
        <v>0</v>
      </c>
      <c r="S121" s="48">
        <v>0</v>
      </c>
      <c r="T121" s="48">
        <v>0</v>
      </c>
      <c r="U121" s="48">
        <v>0</v>
      </c>
      <c r="V121" s="48">
        <v>284.2400606516441</v>
      </c>
      <c r="W121" s="48">
        <v>0</v>
      </c>
      <c r="X121" s="48">
        <v>284.2400606516441</v>
      </c>
      <c r="Y121" s="48">
        <v>0</v>
      </c>
      <c r="Z121" s="48">
        <v>0</v>
      </c>
      <c r="AA121" s="48">
        <v>202.74655151367188</v>
      </c>
      <c r="AB121" s="48">
        <v>0</v>
      </c>
      <c r="AC121" s="48">
        <v>202.74655185156058</v>
      </c>
      <c r="AD121" s="48">
        <v>68.44714769933809</v>
      </c>
      <c r="AE121" s="48">
        <v>0</v>
      </c>
      <c r="AF121" s="48">
        <v>8.642156600952148</v>
      </c>
      <c r="AG121" s="48">
        <v>77.08930430029024</v>
      </c>
      <c r="AH121" s="48">
        <v>284.2400606516441</v>
      </c>
      <c r="AI121" s="68">
        <v>0.27121196119771634</v>
      </c>
      <c r="AJ121" s="48">
        <v>18.82819938659668</v>
      </c>
      <c r="AK121" s="48">
        <v>0</v>
      </c>
      <c r="AL121" s="48">
        <v>0</v>
      </c>
      <c r="AM121" s="48">
        <v>95.9175033569336</v>
      </c>
      <c r="AN121" s="48">
        <v>284.2400606516441</v>
      </c>
      <c r="AO121" s="68">
        <v>0.3374524414539337</v>
      </c>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row>
    <row r="122" spans="1:101" ht="12.75" customHeight="1">
      <c r="A122" t="s">
        <v>410</v>
      </c>
      <c r="B122" t="s">
        <v>411</v>
      </c>
      <c r="C122" s="48">
        <v>9</v>
      </c>
      <c r="D122" s="48">
        <v>190.7698236824358</v>
      </c>
      <c r="E122" s="48">
        <v>299.2</v>
      </c>
      <c r="F122" s="48">
        <v>0</v>
      </c>
      <c r="G122" s="48">
        <v>0</v>
      </c>
      <c r="H122" s="48" t="s">
        <v>1301</v>
      </c>
      <c r="I122" s="48">
        <v>0.17</v>
      </c>
      <c r="J122" s="48">
        <v>0</v>
      </c>
      <c r="K122" s="48">
        <v>205.3160227382215</v>
      </c>
      <c r="L122" s="59">
        <v>0</v>
      </c>
      <c r="M122" s="48">
        <v>0.13787001258274342</v>
      </c>
      <c r="N122" s="48"/>
      <c r="O122" s="48"/>
      <c r="P122" s="48">
        <v>299.2000638438359</v>
      </c>
      <c r="Q122" s="48">
        <v>0</v>
      </c>
      <c r="R122" s="48">
        <v>0</v>
      </c>
      <c r="S122" s="48">
        <v>0</v>
      </c>
      <c r="T122" s="48">
        <v>0</v>
      </c>
      <c r="U122" s="48">
        <v>0</v>
      </c>
      <c r="V122" s="48">
        <v>299.2000638438359</v>
      </c>
      <c r="W122" s="48">
        <v>0</v>
      </c>
      <c r="X122" s="48">
        <v>299.2000638438359</v>
      </c>
      <c r="Y122" s="48">
        <v>0</v>
      </c>
      <c r="Z122" s="48">
        <v>0</v>
      </c>
      <c r="AA122" s="48">
        <v>202.74655151367188</v>
      </c>
      <c r="AB122" s="48">
        <v>0</v>
      </c>
      <c r="AC122" s="48">
        <v>202.7465518515606</v>
      </c>
      <c r="AD122" s="48">
        <v>72.04962915719804</v>
      </c>
      <c r="AE122" s="48">
        <v>0</v>
      </c>
      <c r="AF122" s="48">
        <v>9.097006797790527</v>
      </c>
      <c r="AG122" s="48">
        <v>81.14663595498857</v>
      </c>
      <c r="AH122" s="48">
        <v>299.2000638438359</v>
      </c>
      <c r="AI122" s="68">
        <v>0.2712119606944407</v>
      </c>
      <c r="AJ122" s="48">
        <v>19.81915855407715</v>
      </c>
      <c r="AK122" s="48">
        <v>0</v>
      </c>
      <c r="AL122" s="48">
        <v>0</v>
      </c>
      <c r="AM122" s="48">
        <v>100.9657974243164</v>
      </c>
      <c r="AN122" s="48">
        <v>299.2000638438359</v>
      </c>
      <c r="AO122" s="68">
        <v>0.3374524712562561</v>
      </c>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row>
    <row r="123" spans="1:101" ht="12.75" customHeight="1">
      <c r="A123" t="s">
        <v>1107</v>
      </c>
      <c r="B123" t="s">
        <v>1108</v>
      </c>
      <c r="C123" s="48">
        <v>9</v>
      </c>
      <c r="D123" s="48">
        <v>23.388573080258254</v>
      </c>
      <c r="E123" s="48">
        <v>74.8</v>
      </c>
      <c r="F123" s="48">
        <v>0</v>
      </c>
      <c r="G123" s="48">
        <v>0</v>
      </c>
      <c r="H123" s="48" t="s">
        <v>1139</v>
      </c>
      <c r="I123" s="48">
        <v>0.17</v>
      </c>
      <c r="J123" s="48">
        <v>0</v>
      </c>
      <c r="K123" s="48">
        <v>25.171951777627946</v>
      </c>
      <c r="L123" s="59">
        <v>0</v>
      </c>
      <c r="M123" s="48">
        <v>0.016903002805283337</v>
      </c>
      <c r="N123" s="48"/>
      <c r="O123" s="48"/>
      <c r="P123" s="48">
        <v>74.80001596095897</v>
      </c>
      <c r="Q123" s="48">
        <v>0</v>
      </c>
      <c r="R123" s="48">
        <v>0</v>
      </c>
      <c r="S123" s="48">
        <v>0</v>
      </c>
      <c r="T123" s="48">
        <v>0</v>
      </c>
      <c r="U123" s="48">
        <v>0</v>
      </c>
      <c r="V123" s="48">
        <v>74.80001596095897</v>
      </c>
      <c r="W123" s="48">
        <v>0</v>
      </c>
      <c r="X123" s="48">
        <v>74.80001596095897</v>
      </c>
      <c r="Y123" s="48">
        <v>0</v>
      </c>
      <c r="Z123" s="48">
        <v>0</v>
      </c>
      <c r="AA123" s="48">
        <v>413.4275817871094</v>
      </c>
      <c r="AB123" s="48">
        <v>0</v>
      </c>
      <c r="AC123" s="48">
        <v>413.42757226167816</v>
      </c>
      <c r="AD123" s="48">
        <v>8.038865873403278</v>
      </c>
      <c r="AE123" s="48">
        <v>0</v>
      </c>
      <c r="AF123" s="48">
        <v>1.0358530282974243</v>
      </c>
      <c r="AG123" s="48">
        <v>9.074718901700702</v>
      </c>
      <c r="AH123" s="48">
        <v>74.80001596095897</v>
      </c>
      <c r="AI123" s="68">
        <v>0.12131974552568478</v>
      </c>
      <c r="AJ123" s="48">
        <v>2.4298489093780518</v>
      </c>
      <c r="AK123" s="48">
        <v>0</v>
      </c>
      <c r="AL123" s="48">
        <v>0</v>
      </c>
      <c r="AM123" s="48">
        <v>11.504568099975586</v>
      </c>
      <c r="AN123" s="48">
        <v>74.80001596095897</v>
      </c>
      <c r="AO123" s="68">
        <v>0.15380434691905975</v>
      </c>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row>
    <row r="124" spans="1:101" ht="12.75" customHeight="1">
      <c r="A124" t="s">
        <v>1109</v>
      </c>
      <c r="B124" t="s">
        <v>1110</v>
      </c>
      <c r="C124" s="48">
        <v>9</v>
      </c>
      <c r="D124" s="48">
        <v>28.06628769630987</v>
      </c>
      <c r="E124" s="48">
        <v>89.76</v>
      </c>
      <c r="F124" s="48">
        <v>0</v>
      </c>
      <c r="G124" s="48">
        <v>0</v>
      </c>
      <c r="H124" s="48" t="s">
        <v>1139</v>
      </c>
      <c r="I124" s="48">
        <v>0.17</v>
      </c>
      <c r="J124" s="48">
        <v>0</v>
      </c>
      <c r="K124" s="48">
        <v>30.2063421331535</v>
      </c>
      <c r="L124" s="59">
        <v>0</v>
      </c>
      <c r="M124" s="48">
        <v>0.02028360336633998</v>
      </c>
      <c r="N124" s="48"/>
      <c r="O124" s="48"/>
      <c r="P124" s="48">
        <v>89.76001915315078</v>
      </c>
      <c r="Q124" s="48">
        <v>0</v>
      </c>
      <c r="R124" s="48">
        <v>0</v>
      </c>
      <c r="S124" s="48">
        <v>0</v>
      </c>
      <c r="T124" s="48">
        <v>0</v>
      </c>
      <c r="U124" s="48">
        <v>0</v>
      </c>
      <c r="V124" s="48">
        <v>89.76001915315078</v>
      </c>
      <c r="W124" s="48">
        <v>0</v>
      </c>
      <c r="X124" s="48">
        <v>89.76001915315078</v>
      </c>
      <c r="Y124" s="48">
        <v>0</v>
      </c>
      <c r="Z124" s="48">
        <v>0</v>
      </c>
      <c r="AA124" s="48">
        <v>413.4275817871094</v>
      </c>
      <c r="AB124" s="48">
        <v>0</v>
      </c>
      <c r="AC124" s="48">
        <v>413.4275722616787</v>
      </c>
      <c r="AD124" s="48">
        <v>9.646639048083927</v>
      </c>
      <c r="AE124" s="48">
        <v>0</v>
      </c>
      <c r="AF124" s="48">
        <v>1.2430236339569092</v>
      </c>
      <c r="AG124" s="48">
        <v>10.889662682040836</v>
      </c>
      <c r="AH124" s="48">
        <v>89.76001915315078</v>
      </c>
      <c r="AI124" s="68">
        <v>0.12131974552568468</v>
      </c>
      <c r="AJ124" s="48">
        <v>2.915818452835083</v>
      </c>
      <c r="AK124" s="48">
        <v>0</v>
      </c>
      <c r="AL124" s="48">
        <v>0</v>
      </c>
      <c r="AM124" s="48">
        <v>13.80548095703125</v>
      </c>
      <c r="AN124" s="48">
        <v>89.76001915315078</v>
      </c>
      <c r="AO124" s="68">
        <v>0.15380434691905975</v>
      </c>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row>
    <row r="125" spans="1:101" ht="12.75" customHeight="1">
      <c r="A125" t="s">
        <v>1111</v>
      </c>
      <c r="B125" t="s">
        <v>1112</v>
      </c>
      <c r="C125" s="48">
        <v>9</v>
      </c>
      <c r="D125" s="48">
        <v>32.74400231236149</v>
      </c>
      <c r="E125" s="48">
        <v>104.72</v>
      </c>
      <c r="F125" s="48">
        <v>0</v>
      </c>
      <c r="G125" s="48">
        <v>0</v>
      </c>
      <c r="H125" s="48" t="s">
        <v>1139</v>
      </c>
      <c r="I125" s="48">
        <v>0.17</v>
      </c>
      <c r="J125" s="48">
        <v>0</v>
      </c>
      <c r="K125" s="48">
        <v>35.24073248867905</v>
      </c>
      <c r="L125" s="59">
        <v>0</v>
      </c>
      <c r="M125" s="48">
        <v>0.02366420392739662</v>
      </c>
      <c r="N125" s="48"/>
      <c r="O125" s="48"/>
      <c r="P125" s="48">
        <v>104.72002234534256</v>
      </c>
      <c r="Q125" s="48">
        <v>0</v>
      </c>
      <c r="R125" s="48">
        <v>0</v>
      </c>
      <c r="S125" s="48">
        <v>0</v>
      </c>
      <c r="T125" s="48">
        <v>0</v>
      </c>
      <c r="U125" s="48">
        <v>0</v>
      </c>
      <c r="V125" s="48">
        <v>104.72002234534256</v>
      </c>
      <c r="W125" s="48">
        <v>0</v>
      </c>
      <c r="X125" s="48">
        <v>104.72002234534256</v>
      </c>
      <c r="Y125" s="48">
        <v>0</v>
      </c>
      <c r="Z125" s="48">
        <v>0</v>
      </c>
      <c r="AA125" s="48">
        <v>413.4275817871094</v>
      </c>
      <c r="AB125" s="48">
        <v>0</v>
      </c>
      <c r="AC125" s="48">
        <v>413.42757226167896</v>
      </c>
      <c r="AD125" s="48">
        <v>11.254412222764566</v>
      </c>
      <c r="AE125" s="48">
        <v>0</v>
      </c>
      <c r="AF125" s="48">
        <v>1.450194239616394</v>
      </c>
      <c r="AG125" s="48">
        <v>12.70460646238096</v>
      </c>
      <c r="AH125" s="48">
        <v>104.72002234534256</v>
      </c>
      <c r="AI125" s="68">
        <v>0.12131974552568456</v>
      </c>
      <c r="AJ125" s="48">
        <v>3.4017879962921143</v>
      </c>
      <c r="AK125" s="48">
        <v>0</v>
      </c>
      <c r="AL125" s="48">
        <v>0</v>
      </c>
      <c r="AM125" s="48">
        <v>16.106393814086914</v>
      </c>
      <c r="AN125" s="48">
        <v>104.72002234534256</v>
      </c>
      <c r="AO125" s="68">
        <v>0.15380433201789856</v>
      </c>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row>
    <row r="126" spans="1:101" ht="12.75" customHeight="1">
      <c r="A126" t="s">
        <v>1113</v>
      </c>
      <c r="B126" t="s">
        <v>1114</v>
      </c>
      <c r="C126" s="48">
        <v>9</v>
      </c>
      <c r="D126" s="48">
        <v>36.69690098261526</v>
      </c>
      <c r="E126" s="48">
        <v>130.72</v>
      </c>
      <c r="F126" s="48">
        <v>0</v>
      </c>
      <c r="G126" s="48">
        <v>0</v>
      </c>
      <c r="H126" s="48" t="s">
        <v>1139</v>
      </c>
      <c r="I126" s="48">
        <v>0.17</v>
      </c>
      <c r="J126" s="48">
        <v>0</v>
      </c>
      <c r="K126" s="48">
        <v>39.49503968253967</v>
      </c>
      <c r="L126" s="59">
        <v>0</v>
      </c>
      <c r="M126" s="48">
        <v>0.02652097749297587</v>
      </c>
      <c r="N126" s="48"/>
      <c r="O126" s="48"/>
      <c r="P126" s="48">
        <v>130.72002789326947</v>
      </c>
      <c r="Q126" s="48">
        <v>0</v>
      </c>
      <c r="R126" s="48">
        <v>0</v>
      </c>
      <c r="S126" s="48">
        <v>0</v>
      </c>
      <c r="T126" s="48">
        <v>0</v>
      </c>
      <c r="U126" s="48">
        <v>0</v>
      </c>
      <c r="V126" s="48">
        <v>130.72002789326947</v>
      </c>
      <c r="W126" s="48">
        <v>0</v>
      </c>
      <c r="X126" s="48">
        <v>130.72002789326947</v>
      </c>
      <c r="Y126" s="48">
        <v>0</v>
      </c>
      <c r="Z126" s="48">
        <v>0</v>
      </c>
      <c r="AA126" s="48">
        <v>460.483642578125</v>
      </c>
      <c r="AB126" s="48">
        <v>0</v>
      </c>
      <c r="AC126" s="48">
        <v>460.48365040834557</v>
      </c>
      <c r="AD126" s="48">
        <v>12.613059546493197</v>
      </c>
      <c r="AE126" s="48">
        <v>0</v>
      </c>
      <c r="AF126" s="48">
        <v>1.6252635717391968</v>
      </c>
      <c r="AG126" s="48">
        <v>14.238323118232394</v>
      </c>
      <c r="AH126" s="48">
        <v>130.72002789326947</v>
      </c>
      <c r="AI126" s="68">
        <v>0.10892227723404195</v>
      </c>
      <c r="AJ126" s="48">
        <v>3.8124563694000244</v>
      </c>
      <c r="AK126" s="48">
        <v>0</v>
      </c>
      <c r="AL126" s="48">
        <v>0</v>
      </c>
      <c r="AM126" s="48">
        <v>18.050779342651367</v>
      </c>
      <c r="AN126" s="48">
        <v>130.72002789326947</v>
      </c>
      <c r="AO126" s="68">
        <v>0.13808733224868774</v>
      </c>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row>
    <row r="127" spans="1:101" ht="12.75" customHeight="1">
      <c r="A127" t="s">
        <v>1115</v>
      </c>
      <c r="B127" t="s">
        <v>1116</v>
      </c>
      <c r="C127" s="48">
        <v>9</v>
      </c>
      <c r="D127" s="48">
        <v>41.28401360544217</v>
      </c>
      <c r="E127" s="48">
        <v>147.06</v>
      </c>
      <c r="F127" s="48">
        <v>0</v>
      </c>
      <c r="G127" s="48">
        <v>0</v>
      </c>
      <c r="H127" s="48" t="s">
        <v>1139</v>
      </c>
      <c r="I127" s="48">
        <v>0.17</v>
      </c>
      <c r="J127" s="48">
        <v>0</v>
      </c>
      <c r="K127" s="48">
        <v>44.43191964285713</v>
      </c>
      <c r="L127" s="59">
        <v>0</v>
      </c>
      <c r="M127" s="48">
        <v>0.02983609967959786</v>
      </c>
      <c r="N127" s="48"/>
      <c r="O127" s="48"/>
      <c r="P127" s="48">
        <v>147.06003137992815</v>
      </c>
      <c r="Q127" s="48">
        <v>0</v>
      </c>
      <c r="R127" s="48">
        <v>0</v>
      </c>
      <c r="S127" s="48">
        <v>0</v>
      </c>
      <c r="T127" s="48">
        <v>0</v>
      </c>
      <c r="U127" s="48">
        <v>0</v>
      </c>
      <c r="V127" s="48">
        <v>147.06003137992815</v>
      </c>
      <c r="W127" s="48">
        <v>0</v>
      </c>
      <c r="X127" s="48">
        <v>147.06003137992815</v>
      </c>
      <c r="Y127" s="48">
        <v>0</v>
      </c>
      <c r="Z127" s="48">
        <v>0</v>
      </c>
      <c r="AA127" s="48">
        <v>460.483642578125</v>
      </c>
      <c r="AB127" s="48">
        <v>0</v>
      </c>
      <c r="AC127" s="48">
        <v>460.48365040834545</v>
      </c>
      <c r="AD127" s="48">
        <v>14.189691989804842</v>
      </c>
      <c r="AE127" s="48">
        <v>0</v>
      </c>
      <c r="AF127" s="48">
        <v>1.8284215927124023</v>
      </c>
      <c r="AG127" s="48">
        <v>16.018113582517245</v>
      </c>
      <c r="AH127" s="48">
        <v>147.06003137992815</v>
      </c>
      <c r="AI127" s="68">
        <v>0.10892227774067724</v>
      </c>
      <c r="AJ127" s="48">
        <v>4.289013862609863</v>
      </c>
      <c r="AK127" s="48">
        <v>0</v>
      </c>
      <c r="AL127" s="48">
        <v>0</v>
      </c>
      <c r="AM127" s="48">
        <v>20.307126998901367</v>
      </c>
      <c r="AN127" s="48">
        <v>147.06003137992815</v>
      </c>
      <c r="AO127" s="68">
        <v>0.13808733224868774</v>
      </c>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row>
    <row r="128" spans="1:101" ht="12.75" customHeight="1">
      <c r="A128" t="s">
        <v>1117</v>
      </c>
      <c r="B128" t="s">
        <v>1118</v>
      </c>
      <c r="C128" s="48">
        <v>9</v>
      </c>
      <c r="D128" s="48">
        <v>45.87112622826908</v>
      </c>
      <c r="E128" s="48">
        <v>163.4</v>
      </c>
      <c r="F128" s="48">
        <v>0</v>
      </c>
      <c r="G128" s="48">
        <v>0</v>
      </c>
      <c r="H128" s="48" t="s">
        <v>1139</v>
      </c>
      <c r="I128" s="48">
        <v>0.17</v>
      </c>
      <c r="J128" s="48">
        <v>0</v>
      </c>
      <c r="K128" s="48">
        <v>49.36879960317459</v>
      </c>
      <c r="L128" s="59">
        <v>0</v>
      </c>
      <c r="M128" s="48">
        <v>0.033151221866219834</v>
      </c>
      <c r="N128" s="48"/>
      <c r="O128" s="48"/>
      <c r="P128" s="48">
        <v>163.40003486658685</v>
      </c>
      <c r="Q128" s="48">
        <v>0</v>
      </c>
      <c r="R128" s="48">
        <v>0</v>
      </c>
      <c r="S128" s="48">
        <v>0</v>
      </c>
      <c r="T128" s="48">
        <v>0</v>
      </c>
      <c r="U128" s="48">
        <v>0</v>
      </c>
      <c r="V128" s="48">
        <v>163.40003486658685</v>
      </c>
      <c r="W128" s="48">
        <v>0</v>
      </c>
      <c r="X128" s="48">
        <v>163.40003486658685</v>
      </c>
      <c r="Y128" s="48">
        <v>0</v>
      </c>
      <c r="Z128" s="48">
        <v>0</v>
      </c>
      <c r="AA128" s="48">
        <v>460.483642578125</v>
      </c>
      <c r="AB128" s="48">
        <v>0</v>
      </c>
      <c r="AC128" s="48">
        <v>460.48365040834557</v>
      </c>
      <c r="AD128" s="48">
        <v>15.766324433116495</v>
      </c>
      <c r="AE128" s="48">
        <v>0</v>
      </c>
      <c r="AF128" s="48">
        <v>2.0315794944763184</v>
      </c>
      <c r="AG128" s="48">
        <v>17.797903927592813</v>
      </c>
      <c r="AH128" s="48">
        <v>163.40003486658685</v>
      </c>
      <c r="AI128" s="68">
        <v>0.10892227741643065</v>
      </c>
      <c r="AJ128" s="48">
        <v>4.765570640563965</v>
      </c>
      <c r="AK128" s="48">
        <v>0</v>
      </c>
      <c r="AL128" s="48">
        <v>0</v>
      </c>
      <c r="AM128" s="48">
        <v>22.563474655151367</v>
      </c>
      <c r="AN128" s="48">
        <v>163.40003486658685</v>
      </c>
      <c r="AO128" s="68">
        <v>0.13808733224868774</v>
      </c>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row>
    <row r="129" spans="1:101" ht="12.75" customHeight="1">
      <c r="A129" t="s">
        <v>1119</v>
      </c>
      <c r="B129" t="s">
        <v>1120</v>
      </c>
      <c r="C129" s="48">
        <v>9</v>
      </c>
      <c r="D129" s="48">
        <v>50.45823885109593</v>
      </c>
      <c r="E129" s="48">
        <v>179.74</v>
      </c>
      <c r="F129" s="48">
        <v>0</v>
      </c>
      <c r="G129" s="48">
        <v>0</v>
      </c>
      <c r="H129" s="48" t="s">
        <v>1139</v>
      </c>
      <c r="I129" s="48">
        <v>0.17</v>
      </c>
      <c r="J129" s="48">
        <v>0</v>
      </c>
      <c r="K129" s="48">
        <v>54.30567956349199</v>
      </c>
      <c r="L129" s="59">
        <v>0</v>
      </c>
      <c r="M129" s="48">
        <v>0.036466344052841784</v>
      </c>
      <c r="N129" s="48"/>
      <c r="O129" s="48"/>
      <c r="P129" s="48">
        <v>179.74003835324555</v>
      </c>
      <c r="Q129" s="48">
        <v>0</v>
      </c>
      <c r="R129" s="48">
        <v>0</v>
      </c>
      <c r="S129" s="48">
        <v>0</v>
      </c>
      <c r="T129" s="48">
        <v>0</v>
      </c>
      <c r="U129" s="48">
        <v>0</v>
      </c>
      <c r="V129" s="48">
        <v>179.74003835324555</v>
      </c>
      <c r="W129" s="48">
        <v>0</v>
      </c>
      <c r="X129" s="48">
        <v>179.74003835324555</v>
      </c>
      <c r="Y129" s="48">
        <v>0</v>
      </c>
      <c r="Z129" s="48">
        <v>0</v>
      </c>
      <c r="AA129" s="48">
        <v>460.483642578125</v>
      </c>
      <c r="AB129" s="48">
        <v>0</v>
      </c>
      <c r="AC129" s="48">
        <v>460.48365040834614</v>
      </c>
      <c r="AD129" s="48">
        <v>17.342956876428115</v>
      </c>
      <c r="AE129" s="48">
        <v>0</v>
      </c>
      <c r="AF129" s="48">
        <v>2.2347373962402344</v>
      </c>
      <c r="AG129" s="48">
        <v>19.57769427266835</v>
      </c>
      <c r="AH129" s="48">
        <v>179.74003835324555</v>
      </c>
      <c r="AI129" s="68">
        <v>0.1089222771511378</v>
      </c>
      <c r="AJ129" s="48">
        <v>5.242127418518066</v>
      </c>
      <c r="AK129" s="48">
        <v>0</v>
      </c>
      <c r="AL129" s="48">
        <v>0</v>
      </c>
      <c r="AM129" s="48">
        <v>24.819822311401367</v>
      </c>
      <c r="AN129" s="48">
        <v>179.74003835324555</v>
      </c>
      <c r="AO129" s="68">
        <v>0.13808733224868774</v>
      </c>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row>
    <row r="130" spans="1:101" ht="12.75" customHeight="1">
      <c r="A130" t="s">
        <v>1121</v>
      </c>
      <c r="B130" t="s">
        <v>1122</v>
      </c>
      <c r="C130" s="48">
        <v>9</v>
      </c>
      <c r="D130" s="48">
        <v>55.045351473923006</v>
      </c>
      <c r="E130" s="48">
        <v>196.08</v>
      </c>
      <c r="F130" s="48">
        <v>0</v>
      </c>
      <c r="G130" s="48">
        <v>0</v>
      </c>
      <c r="H130" s="48" t="s">
        <v>1139</v>
      </c>
      <c r="I130" s="48">
        <v>0.17</v>
      </c>
      <c r="J130" s="48">
        <v>0</v>
      </c>
      <c r="K130" s="48">
        <v>59.24255952380963</v>
      </c>
      <c r="L130" s="59">
        <v>0</v>
      </c>
      <c r="M130" s="48">
        <v>0.039781466239463895</v>
      </c>
      <c r="N130" s="48"/>
      <c r="O130" s="48"/>
      <c r="P130" s="48">
        <v>196.08004183990423</v>
      </c>
      <c r="Q130" s="48">
        <v>0</v>
      </c>
      <c r="R130" s="48">
        <v>0</v>
      </c>
      <c r="S130" s="48">
        <v>0</v>
      </c>
      <c r="T130" s="48">
        <v>0</v>
      </c>
      <c r="U130" s="48">
        <v>0</v>
      </c>
      <c r="V130" s="48">
        <v>196.08004183990423</v>
      </c>
      <c r="W130" s="48">
        <v>0</v>
      </c>
      <c r="X130" s="48">
        <v>196.08004183990423</v>
      </c>
      <c r="Y130" s="48">
        <v>0</v>
      </c>
      <c r="Z130" s="48">
        <v>0</v>
      </c>
      <c r="AA130" s="48">
        <v>460.483642578125</v>
      </c>
      <c r="AB130" s="48">
        <v>0</v>
      </c>
      <c r="AC130" s="48">
        <v>460.48365040834466</v>
      </c>
      <c r="AD130" s="48">
        <v>18.919589319739824</v>
      </c>
      <c r="AE130" s="48">
        <v>0</v>
      </c>
      <c r="AF130" s="48">
        <v>2.4378952980041504</v>
      </c>
      <c r="AG130" s="48">
        <v>21.357484617743975</v>
      </c>
      <c r="AH130" s="48">
        <v>196.08004183990423</v>
      </c>
      <c r="AI130" s="68">
        <v>0.10892227693006089</v>
      </c>
      <c r="AJ130" s="48">
        <v>5.718684196472168</v>
      </c>
      <c r="AK130" s="48">
        <v>0</v>
      </c>
      <c r="AL130" s="48">
        <v>0</v>
      </c>
      <c r="AM130" s="48">
        <v>27.076168060302734</v>
      </c>
      <c r="AN130" s="48">
        <v>196.08004183990423</v>
      </c>
      <c r="AO130" s="68">
        <v>0.13808731734752655</v>
      </c>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row>
    <row r="131" spans="1:101" ht="12.75" customHeight="1">
      <c r="A131" t="s">
        <v>1123</v>
      </c>
      <c r="B131" t="s">
        <v>1124</v>
      </c>
      <c r="C131" s="48">
        <v>9</v>
      </c>
      <c r="D131" s="48">
        <v>59.6324640967498</v>
      </c>
      <c r="E131" s="48">
        <v>212.42</v>
      </c>
      <c r="F131" s="48">
        <v>0</v>
      </c>
      <c r="G131" s="48">
        <v>0</v>
      </c>
      <c r="H131" s="48" t="s">
        <v>1139</v>
      </c>
      <c r="I131" s="48">
        <v>0.17</v>
      </c>
      <c r="J131" s="48">
        <v>0</v>
      </c>
      <c r="K131" s="48">
        <v>64.17943948412697</v>
      </c>
      <c r="L131" s="59">
        <v>0</v>
      </c>
      <c r="M131" s="48">
        <v>0.0430965884260858</v>
      </c>
      <c r="N131" s="48"/>
      <c r="O131" s="48"/>
      <c r="P131" s="48">
        <v>212.4200453265629</v>
      </c>
      <c r="Q131" s="48">
        <v>0</v>
      </c>
      <c r="R131" s="48">
        <v>0</v>
      </c>
      <c r="S131" s="48">
        <v>0</v>
      </c>
      <c r="T131" s="48">
        <v>0</v>
      </c>
      <c r="U131" s="48">
        <v>0</v>
      </c>
      <c r="V131" s="48">
        <v>212.4200453265629</v>
      </c>
      <c r="W131" s="48">
        <v>0</v>
      </c>
      <c r="X131" s="48">
        <v>212.4200453265629</v>
      </c>
      <c r="Y131" s="48">
        <v>0</v>
      </c>
      <c r="Z131" s="48">
        <v>0</v>
      </c>
      <c r="AA131" s="48">
        <v>460.483642578125</v>
      </c>
      <c r="AB131" s="48">
        <v>0</v>
      </c>
      <c r="AC131" s="48">
        <v>460.4836504083455</v>
      </c>
      <c r="AD131" s="48">
        <v>20.496221763051448</v>
      </c>
      <c r="AE131" s="48">
        <v>0</v>
      </c>
      <c r="AF131" s="48">
        <v>2.6410534381866455</v>
      </c>
      <c r="AG131" s="48">
        <v>23.137275201238094</v>
      </c>
      <c r="AH131" s="48">
        <v>212.4200453265629</v>
      </c>
      <c r="AI131" s="68">
        <v>0.10892227786538751</v>
      </c>
      <c r="AJ131" s="48">
        <v>6.195242404937744</v>
      </c>
      <c r="AK131" s="48">
        <v>0</v>
      </c>
      <c r="AL131" s="48">
        <v>0</v>
      </c>
      <c r="AM131" s="48">
        <v>29.332517623901367</v>
      </c>
      <c r="AN131" s="48">
        <v>212.4200453265629</v>
      </c>
      <c r="AO131" s="68">
        <v>0.13808733224868774</v>
      </c>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row>
    <row r="132" spans="1:101" ht="12.75" customHeight="1">
      <c r="A132" t="s">
        <v>1125</v>
      </c>
      <c r="B132" t="s">
        <v>1126</v>
      </c>
      <c r="C132" s="48">
        <v>9</v>
      </c>
      <c r="D132" s="48">
        <v>65.48800462472298</v>
      </c>
      <c r="E132" s="48">
        <v>209.44</v>
      </c>
      <c r="F132" s="48">
        <v>0</v>
      </c>
      <c r="G132" s="48">
        <v>0</v>
      </c>
      <c r="H132" s="48" t="s">
        <v>1139</v>
      </c>
      <c r="I132" s="48">
        <v>0.17</v>
      </c>
      <c r="J132" s="48">
        <v>0</v>
      </c>
      <c r="K132" s="48">
        <v>70.4814649773581</v>
      </c>
      <c r="L132" s="59">
        <v>0</v>
      </c>
      <c r="M132" s="48">
        <v>0.04732840785479324</v>
      </c>
      <c r="N132" s="48"/>
      <c r="O132" s="48"/>
      <c r="P132" s="48">
        <v>209.4400446906851</v>
      </c>
      <c r="Q132" s="48">
        <v>0</v>
      </c>
      <c r="R132" s="48">
        <v>0</v>
      </c>
      <c r="S132" s="48">
        <v>0</v>
      </c>
      <c r="T132" s="48">
        <v>0</v>
      </c>
      <c r="U132" s="48">
        <v>0</v>
      </c>
      <c r="V132" s="48">
        <v>209.4400446906851</v>
      </c>
      <c r="W132" s="48">
        <v>0</v>
      </c>
      <c r="X132" s="48">
        <v>209.4400446906851</v>
      </c>
      <c r="Y132" s="48">
        <v>0</v>
      </c>
      <c r="Z132" s="48">
        <v>0</v>
      </c>
      <c r="AA132" s="48">
        <v>413.4275817871094</v>
      </c>
      <c r="AB132" s="48">
        <v>0</v>
      </c>
      <c r="AC132" s="48">
        <v>413.42757226167896</v>
      </c>
      <c r="AD132" s="48">
        <v>22.508824445529132</v>
      </c>
      <c r="AE132" s="48">
        <v>0</v>
      </c>
      <c r="AF132" s="48">
        <v>2.900388479232788</v>
      </c>
      <c r="AG132" s="48">
        <v>25.40921292476192</v>
      </c>
      <c r="AH132" s="48">
        <v>209.4400446906851</v>
      </c>
      <c r="AI132" s="68">
        <v>0.12131974552568456</v>
      </c>
      <c r="AJ132" s="48">
        <v>6.8035759925842285</v>
      </c>
      <c r="AK132" s="48">
        <v>0</v>
      </c>
      <c r="AL132" s="48">
        <v>0</v>
      </c>
      <c r="AM132" s="48">
        <v>32.21278762817383</v>
      </c>
      <c r="AN132" s="48">
        <v>209.4400446906851</v>
      </c>
      <c r="AO132" s="68">
        <v>0.15380433201789856</v>
      </c>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row>
    <row r="133" spans="1:101" ht="12.75" customHeight="1">
      <c r="A133" t="s">
        <v>1127</v>
      </c>
      <c r="B133" t="s">
        <v>1128</v>
      </c>
      <c r="C133" s="48">
        <v>9</v>
      </c>
      <c r="D133" s="48">
        <v>70.16571924077459</v>
      </c>
      <c r="E133" s="48">
        <v>224.4</v>
      </c>
      <c r="F133" s="48">
        <v>0</v>
      </c>
      <c r="G133" s="48">
        <v>0</v>
      </c>
      <c r="H133" s="48" t="s">
        <v>1139</v>
      </c>
      <c r="I133" s="48">
        <v>0.17</v>
      </c>
      <c r="J133" s="48">
        <v>0</v>
      </c>
      <c r="K133" s="48">
        <v>75.51585533288365</v>
      </c>
      <c r="L133" s="59">
        <v>0</v>
      </c>
      <c r="M133" s="48">
        <v>0.05070900841584988</v>
      </c>
      <c r="N133" s="48"/>
      <c r="O133" s="48"/>
      <c r="P133" s="48">
        <v>224.40004788287692</v>
      </c>
      <c r="Q133" s="48">
        <v>0</v>
      </c>
      <c r="R133" s="48">
        <v>0</v>
      </c>
      <c r="S133" s="48">
        <v>0</v>
      </c>
      <c r="T133" s="48">
        <v>0</v>
      </c>
      <c r="U133" s="48">
        <v>0</v>
      </c>
      <c r="V133" s="48">
        <v>224.40004788287692</v>
      </c>
      <c r="W133" s="48">
        <v>0</v>
      </c>
      <c r="X133" s="48">
        <v>224.40004788287692</v>
      </c>
      <c r="Y133" s="48">
        <v>0</v>
      </c>
      <c r="Z133" s="48">
        <v>0</v>
      </c>
      <c r="AA133" s="48">
        <v>413.4275817871094</v>
      </c>
      <c r="AB133" s="48">
        <v>0</v>
      </c>
      <c r="AC133" s="48">
        <v>413.42757226167913</v>
      </c>
      <c r="AD133" s="48">
        <v>24.11659762020978</v>
      </c>
      <c r="AE133" s="48">
        <v>0</v>
      </c>
      <c r="AF133" s="48">
        <v>3.1075592041015625</v>
      </c>
      <c r="AG133" s="48">
        <v>27.224156824311343</v>
      </c>
      <c r="AH133" s="48">
        <v>224.40004788287692</v>
      </c>
      <c r="AI133" s="68">
        <v>0.12131974605692013</v>
      </c>
      <c r="AJ133" s="48">
        <v>7.289546012878418</v>
      </c>
      <c r="AK133" s="48">
        <v>0</v>
      </c>
      <c r="AL133" s="48">
        <v>0</v>
      </c>
      <c r="AM133" s="48">
        <v>34.513702392578125</v>
      </c>
      <c r="AN133" s="48">
        <v>224.40004788287692</v>
      </c>
      <c r="AO133" s="68">
        <v>0.15380434691905975</v>
      </c>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row>
    <row r="134" spans="1:101" ht="12.75" customHeight="1">
      <c r="A134" t="s">
        <v>1129</v>
      </c>
      <c r="B134" t="s">
        <v>1130</v>
      </c>
      <c r="C134" s="48">
        <v>9</v>
      </c>
      <c r="D134" s="48">
        <v>74.84343385682632</v>
      </c>
      <c r="E134" s="48">
        <v>239.36</v>
      </c>
      <c r="F134" s="48">
        <v>0</v>
      </c>
      <c r="G134" s="48">
        <v>0</v>
      </c>
      <c r="H134" s="48" t="s">
        <v>1139</v>
      </c>
      <c r="I134" s="48">
        <v>0.17</v>
      </c>
      <c r="J134" s="48">
        <v>0</v>
      </c>
      <c r="K134" s="48">
        <v>80.55024568840933</v>
      </c>
      <c r="L134" s="59">
        <v>0</v>
      </c>
      <c r="M134" s="48">
        <v>0.05408960897690661</v>
      </c>
      <c r="N134" s="48"/>
      <c r="O134" s="48"/>
      <c r="P134" s="48">
        <v>239.36005107506872</v>
      </c>
      <c r="Q134" s="48">
        <v>0</v>
      </c>
      <c r="R134" s="48">
        <v>0</v>
      </c>
      <c r="S134" s="48">
        <v>0</v>
      </c>
      <c r="T134" s="48">
        <v>0</v>
      </c>
      <c r="U134" s="48">
        <v>0</v>
      </c>
      <c r="V134" s="48">
        <v>239.36005107506872</v>
      </c>
      <c r="W134" s="48">
        <v>0</v>
      </c>
      <c r="X134" s="48">
        <v>239.36005107506872</v>
      </c>
      <c r="Y134" s="48">
        <v>0</v>
      </c>
      <c r="Z134" s="48">
        <v>0</v>
      </c>
      <c r="AA134" s="48">
        <v>413.4275817871094</v>
      </c>
      <c r="AB134" s="48">
        <v>0</v>
      </c>
      <c r="AC134" s="48">
        <v>413.4275722616787</v>
      </c>
      <c r="AD134" s="48">
        <v>25.724370794890454</v>
      </c>
      <c r="AE134" s="48">
        <v>0</v>
      </c>
      <c r="AF134" s="48">
        <v>3.314729690551758</v>
      </c>
      <c r="AG134" s="48">
        <v>29.039100485442212</v>
      </c>
      <c r="AH134" s="48">
        <v>239.36005107506872</v>
      </c>
      <c r="AI134" s="68">
        <v>0.12131974552568463</v>
      </c>
      <c r="AJ134" s="48">
        <v>7.775516033172607</v>
      </c>
      <c r="AK134" s="48">
        <v>0</v>
      </c>
      <c r="AL134" s="48">
        <v>0</v>
      </c>
      <c r="AM134" s="48">
        <v>36.81461715698242</v>
      </c>
      <c r="AN134" s="48">
        <v>239.36005107506872</v>
      </c>
      <c r="AO134" s="68">
        <v>0.15380434691905975</v>
      </c>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row>
    <row r="135" spans="1:101" ht="12.75" customHeight="1">
      <c r="A135" t="s">
        <v>1131</v>
      </c>
      <c r="B135" t="s">
        <v>1132</v>
      </c>
      <c r="C135" s="48">
        <v>9</v>
      </c>
      <c r="D135" s="48">
        <v>79.52114847287794</v>
      </c>
      <c r="E135" s="48">
        <v>254.32</v>
      </c>
      <c r="F135" s="48">
        <v>0</v>
      </c>
      <c r="G135" s="48">
        <v>0</v>
      </c>
      <c r="H135" s="48" t="s">
        <v>1139</v>
      </c>
      <c r="I135" s="48">
        <v>0.17</v>
      </c>
      <c r="J135" s="48">
        <v>0</v>
      </c>
      <c r="K135" s="48">
        <v>85.58463604393488</v>
      </c>
      <c r="L135" s="59">
        <v>0</v>
      </c>
      <c r="M135" s="48">
        <v>0.05747020953796325</v>
      </c>
      <c r="N135" s="48"/>
      <c r="O135" s="48"/>
      <c r="P135" s="48">
        <v>254.3200542672605</v>
      </c>
      <c r="Q135" s="48">
        <v>0</v>
      </c>
      <c r="R135" s="48">
        <v>0</v>
      </c>
      <c r="S135" s="48">
        <v>0</v>
      </c>
      <c r="T135" s="48">
        <v>0</v>
      </c>
      <c r="U135" s="48">
        <v>0</v>
      </c>
      <c r="V135" s="48">
        <v>254.3200542672605</v>
      </c>
      <c r="W135" s="48">
        <v>0</v>
      </c>
      <c r="X135" s="48">
        <v>254.3200542672605</v>
      </c>
      <c r="Y135" s="48">
        <v>0</v>
      </c>
      <c r="Z135" s="48">
        <v>0</v>
      </c>
      <c r="AA135" s="48">
        <v>413.4275817871094</v>
      </c>
      <c r="AB135" s="48">
        <v>0</v>
      </c>
      <c r="AC135" s="48">
        <v>413.42757226167885</v>
      </c>
      <c r="AD135" s="48">
        <v>27.332143969571092</v>
      </c>
      <c r="AE135" s="48">
        <v>0</v>
      </c>
      <c r="AF135" s="48">
        <v>3.521900177001953</v>
      </c>
      <c r="AG135" s="48">
        <v>30.854044146573045</v>
      </c>
      <c r="AH135" s="48">
        <v>254.3200542672605</v>
      </c>
      <c r="AI135" s="68">
        <v>0.1213197450569473</v>
      </c>
      <c r="AJ135" s="48">
        <v>8.26148509979248</v>
      </c>
      <c r="AK135" s="48">
        <v>0</v>
      </c>
      <c r="AL135" s="48">
        <v>0</v>
      </c>
      <c r="AM135" s="48">
        <v>39.11552810668945</v>
      </c>
      <c r="AN135" s="48">
        <v>254.3200542672605</v>
      </c>
      <c r="AO135" s="68">
        <v>0.15380434691905975</v>
      </c>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row>
    <row r="136" spans="1:101" ht="12.75" customHeight="1">
      <c r="A136" t="s">
        <v>1133</v>
      </c>
      <c r="B136" t="s">
        <v>1134</v>
      </c>
      <c r="C136" s="48">
        <v>9</v>
      </c>
      <c r="D136" s="48">
        <v>84.19886308892956</v>
      </c>
      <c r="E136" s="48">
        <v>269.28</v>
      </c>
      <c r="F136" s="48">
        <v>0</v>
      </c>
      <c r="G136" s="48">
        <v>0</v>
      </c>
      <c r="H136" s="48" t="s">
        <v>1139</v>
      </c>
      <c r="I136" s="48">
        <v>0.17</v>
      </c>
      <c r="J136" s="48">
        <v>0</v>
      </c>
      <c r="K136" s="48">
        <v>90.61902639946042</v>
      </c>
      <c r="L136" s="59">
        <v>0</v>
      </c>
      <c r="M136" s="48">
        <v>0.06085081009901989</v>
      </c>
      <c r="N136" s="48"/>
      <c r="O136" s="48"/>
      <c r="P136" s="48">
        <v>269.2800574594523</v>
      </c>
      <c r="Q136" s="48">
        <v>0</v>
      </c>
      <c r="R136" s="48">
        <v>0</v>
      </c>
      <c r="S136" s="48">
        <v>0</v>
      </c>
      <c r="T136" s="48">
        <v>0</v>
      </c>
      <c r="U136" s="48">
        <v>0</v>
      </c>
      <c r="V136" s="48">
        <v>269.2800574594523</v>
      </c>
      <c r="W136" s="48">
        <v>0</v>
      </c>
      <c r="X136" s="48">
        <v>269.2800574594523</v>
      </c>
      <c r="Y136" s="48">
        <v>0</v>
      </c>
      <c r="Z136" s="48">
        <v>0</v>
      </c>
      <c r="AA136" s="48">
        <v>413.4275817871094</v>
      </c>
      <c r="AB136" s="48">
        <v>0</v>
      </c>
      <c r="AC136" s="48">
        <v>413.42757226167896</v>
      </c>
      <c r="AD136" s="48">
        <v>28.93991714425178</v>
      </c>
      <c r="AE136" s="48">
        <v>0</v>
      </c>
      <c r="AF136" s="48">
        <v>3.7290709018707275</v>
      </c>
      <c r="AG136" s="48">
        <v>32.66898804612251</v>
      </c>
      <c r="AH136" s="48">
        <v>269.2800574594523</v>
      </c>
      <c r="AI136" s="68">
        <v>0.12131974552568471</v>
      </c>
      <c r="AJ136" s="48">
        <v>8.747455596923828</v>
      </c>
      <c r="AK136" s="48">
        <v>0</v>
      </c>
      <c r="AL136" s="48">
        <v>0</v>
      </c>
      <c r="AM136" s="48">
        <v>41.41644287109375</v>
      </c>
      <c r="AN136" s="48">
        <v>269.2800574594523</v>
      </c>
      <c r="AO136" s="68">
        <v>0.15380434691905975</v>
      </c>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row>
    <row r="137" spans="1:101" ht="12.75" customHeight="1">
      <c r="A137" t="s">
        <v>1135</v>
      </c>
      <c r="B137" t="s">
        <v>1136</v>
      </c>
      <c r="C137" s="48">
        <v>9</v>
      </c>
      <c r="D137" s="48">
        <v>88.87657770498117</v>
      </c>
      <c r="E137" s="48">
        <v>284.24</v>
      </c>
      <c r="F137" s="48">
        <v>0</v>
      </c>
      <c r="G137" s="48">
        <v>0</v>
      </c>
      <c r="H137" s="48" t="s">
        <v>1139</v>
      </c>
      <c r="I137" s="48">
        <v>0.17</v>
      </c>
      <c r="J137" s="48">
        <v>0</v>
      </c>
      <c r="K137" s="48">
        <v>95.65341675498598</v>
      </c>
      <c r="L137" s="59">
        <v>0</v>
      </c>
      <c r="M137" s="48">
        <v>0.06423141066007654</v>
      </c>
      <c r="N137" s="48"/>
      <c r="O137" s="48"/>
      <c r="P137" s="48">
        <v>284.2400606516441</v>
      </c>
      <c r="Q137" s="48">
        <v>0</v>
      </c>
      <c r="R137" s="48">
        <v>0</v>
      </c>
      <c r="S137" s="48">
        <v>0</v>
      </c>
      <c r="T137" s="48">
        <v>0</v>
      </c>
      <c r="U137" s="48">
        <v>0</v>
      </c>
      <c r="V137" s="48">
        <v>284.2400606516441</v>
      </c>
      <c r="W137" s="48">
        <v>0</v>
      </c>
      <c r="X137" s="48">
        <v>284.2400606516441</v>
      </c>
      <c r="Y137" s="48">
        <v>0</v>
      </c>
      <c r="Z137" s="48">
        <v>0</v>
      </c>
      <c r="AA137" s="48">
        <v>413.4275817871094</v>
      </c>
      <c r="AB137" s="48">
        <v>0</v>
      </c>
      <c r="AC137" s="48">
        <v>413.42757226167913</v>
      </c>
      <c r="AD137" s="48">
        <v>30.54769031893239</v>
      </c>
      <c r="AE137" s="48">
        <v>0</v>
      </c>
      <c r="AF137" s="48">
        <v>3.936241626739502</v>
      </c>
      <c r="AG137" s="48">
        <v>34.48393194567189</v>
      </c>
      <c r="AH137" s="48">
        <v>284.2400606516441</v>
      </c>
      <c r="AI137" s="68">
        <v>0.12131974594508105</v>
      </c>
      <c r="AJ137" s="48">
        <v>9.23342514038086</v>
      </c>
      <c r="AK137" s="48">
        <v>0</v>
      </c>
      <c r="AL137" s="48">
        <v>0</v>
      </c>
      <c r="AM137" s="48">
        <v>43.71735763549805</v>
      </c>
      <c r="AN137" s="48">
        <v>284.2400606516441</v>
      </c>
      <c r="AO137" s="68">
        <v>0.15380434691905975</v>
      </c>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row>
    <row r="138" spans="1:101" ht="12.75" customHeight="1">
      <c r="A138" t="s">
        <v>1137</v>
      </c>
      <c r="B138" t="s">
        <v>1138</v>
      </c>
      <c r="C138" s="48">
        <v>9</v>
      </c>
      <c r="D138" s="48">
        <v>93.55429232103302</v>
      </c>
      <c r="E138" s="48">
        <v>299.2</v>
      </c>
      <c r="F138" s="48">
        <v>0</v>
      </c>
      <c r="G138" s="48">
        <v>0</v>
      </c>
      <c r="H138" s="48" t="s">
        <v>1139</v>
      </c>
      <c r="I138" s="48">
        <v>0.17</v>
      </c>
      <c r="J138" s="48">
        <v>0</v>
      </c>
      <c r="K138" s="48">
        <v>100.68780711051178</v>
      </c>
      <c r="L138" s="59">
        <v>0</v>
      </c>
      <c r="M138" s="48">
        <v>0.06761201122113335</v>
      </c>
      <c r="N138" s="48"/>
      <c r="O138" s="48"/>
      <c r="P138" s="48">
        <v>299.2000638438359</v>
      </c>
      <c r="Q138" s="48">
        <v>0</v>
      </c>
      <c r="R138" s="48">
        <v>0</v>
      </c>
      <c r="S138" s="48">
        <v>0</v>
      </c>
      <c r="T138" s="48">
        <v>0</v>
      </c>
      <c r="U138" s="48">
        <v>0</v>
      </c>
      <c r="V138" s="48">
        <v>299.2000638438359</v>
      </c>
      <c r="W138" s="48">
        <v>0</v>
      </c>
      <c r="X138" s="48">
        <v>299.2000638438359</v>
      </c>
      <c r="Y138" s="48">
        <v>0</v>
      </c>
      <c r="Z138" s="48">
        <v>0</v>
      </c>
      <c r="AA138" s="48">
        <v>413.4275817871094</v>
      </c>
      <c r="AB138" s="48">
        <v>0</v>
      </c>
      <c r="AC138" s="48">
        <v>413.42757226167816</v>
      </c>
      <c r="AD138" s="48">
        <v>32.15546349361311</v>
      </c>
      <c r="AE138" s="48">
        <v>0</v>
      </c>
      <c r="AF138" s="48">
        <v>4.143412113189697</v>
      </c>
      <c r="AG138" s="48">
        <v>36.29887560680281</v>
      </c>
      <c r="AH138" s="48">
        <v>299.2000638438359</v>
      </c>
      <c r="AI138" s="68">
        <v>0.12131974552568478</v>
      </c>
      <c r="AJ138" s="48">
        <v>9.719395637512207</v>
      </c>
      <c r="AK138" s="48">
        <v>0</v>
      </c>
      <c r="AL138" s="48">
        <v>0</v>
      </c>
      <c r="AM138" s="48">
        <v>46.018272399902344</v>
      </c>
      <c r="AN138" s="48">
        <v>299.2000638438359</v>
      </c>
      <c r="AO138" s="68">
        <v>0.15380434691905975</v>
      </c>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row>
    <row r="139" spans="1:101" ht="12.75" customHeight="1">
      <c r="A139"/>
      <c r="B139"/>
      <c r="C139" s="48"/>
      <c r="D139" s="48"/>
      <c r="E139" s="48"/>
      <c r="F139" s="48"/>
      <c r="G139" s="48"/>
      <c r="H139" s="48"/>
      <c r="I139" s="48"/>
      <c r="J139" s="48"/>
      <c r="K139" s="48"/>
      <c r="L139" s="59"/>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60"/>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row>
    <row r="140" spans="1:101" ht="12.75" customHeight="1" thickBot="1">
      <c r="A140"/>
      <c r="B140"/>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row>
    <row r="141" spans="1:101" ht="12.75" customHeight="1" thickBot="1">
      <c r="A141" s="61" t="s">
        <v>108</v>
      </c>
      <c r="B141" s="70"/>
      <c r="C141" s="71" t="s">
        <v>80</v>
      </c>
      <c r="D141" s="62"/>
      <c r="E141" s="62"/>
      <c r="F141" s="62"/>
      <c r="G141" s="62"/>
      <c r="H141" s="62"/>
      <c r="I141" s="62"/>
      <c r="J141" s="63"/>
      <c r="K141" s="71" t="s">
        <v>1218</v>
      </c>
      <c r="L141" s="62"/>
      <c r="M141" s="63"/>
      <c r="N141" s="71" t="s">
        <v>81</v>
      </c>
      <c r="O141" s="62"/>
      <c r="P141" s="62"/>
      <c r="Q141" s="62"/>
      <c r="R141" s="72" t="s">
        <v>82</v>
      </c>
      <c r="S141" s="71" t="s">
        <v>58</v>
      </c>
      <c r="T141" s="62"/>
      <c r="U141" s="62"/>
      <c r="V141" s="62"/>
      <c r="W141" s="62"/>
      <c r="X141" s="63"/>
      <c r="Y141" s="71" t="s">
        <v>59</v>
      </c>
      <c r="Z141" s="62"/>
      <c r="AA141" s="62"/>
      <c r="AB141" s="62"/>
      <c r="AC141" s="62"/>
      <c r="AD141" s="63"/>
      <c r="AE141" s="48"/>
      <c r="AF141" s="48"/>
      <c r="AG141" s="48"/>
      <c r="AH141" s="48"/>
      <c r="AI141" s="48"/>
      <c r="AJ141" s="48"/>
      <c r="AK141" s="48"/>
      <c r="AL141" s="48"/>
      <c r="AM141" s="48"/>
      <c r="AN141" s="48"/>
      <c r="AO141" s="48"/>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row>
    <row r="142" spans="1:101" ht="51">
      <c r="A142" s="56"/>
      <c r="B142" s="57" t="s">
        <v>1224</v>
      </c>
      <c r="C142" s="58" t="s">
        <v>83</v>
      </c>
      <c r="D142" s="58" t="s">
        <v>61</v>
      </c>
      <c r="E142" s="58" t="s">
        <v>62</v>
      </c>
      <c r="F142" s="58" t="s">
        <v>63</v>
      </c>
      <c r="G142" s="58" t="s">
        <v>64</v>
      </c>
      <c r="H142" s="58" t="s">
        <v>65</v>
      </c>
      <c r="I142" s="58" t="s">
        <v>84</v>
      </c>
      <c r="J142" s="58" t="s">
        <v>85</v>
      </c>
      <c r="K142" s="58" t="s">
        <v>68</v>
      </c>
      <c r="L142" s="58" t="s">
        <v>69</v>
      </c>
      <c r="M142" s="58" t="s">
        <v>70</v>
      </c>
      <c r="N142" s="58" t="s">
        <v>1219</v>
      </c>
      <c r="O142" s="58" t="s">
        <v>86</v>
      </c>
      <c r="P142" s="58" t="s">
        <v>87</v>
      </c>
      <c r="Q142" s="58" t="s">
        <v>88</v>
      </c>
      <c r="R142" s="58" t="s">
        <v>89</v>
      </c>
      <c r="S142" s="58" t="s">
        <v>71</v>
      </c>
      <c r="T142" s="58" t="s">
        <v>72</v>
      </c>
      <c r="U142" s="58" t="s">
        <v>1229</v>
      </c>
      <c r="V142" s="58" t="s">
        <v>73</v>
      </c>
      <c r="W142" s="58" t="s">
        <v>74</v>
      </c>
      <c r="X142" s="58" t="s">
        <v>75</v>
      </c>
      <c r="Y142" s="58" t="s">
        <v>76</v>
      </c>
      <c r="Z142" s="58" t="s">
        <v>1227</v>
      </c>
      <c r="AA142" s="58" t="s">
        <v>1228</v>
      </c>
      <c r="AB142" s="58" t="s">
        <v>77</v>
      </c>
      <c r="AC142" s="58" t="s">
        <v>78</v>
      </c>
      <c r="AD142" s="58" t="s">
        <v>79</v>
      </c>
      <c r="AE142" s="48"/>
      <c r="AF142" s="48"/>
      <c r="AG142" s="48"/>
      <c r="AH142" s="48"/>
      <c r="AI142" s="48"/>
      <c r="AJ142" s="48"/>
      <c r="AK142" s="48"/>
      <c r="AL142" s="48"/>
      <c r="AM142" s="48"/>
      <c r="AN142" s="48"/>
      <c r="AO142" s="48"/>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row>
    <row r="143" spans="1:101" ht="12.75" customHeight="1">
      <c r="A143"/>
      <c r="B143" t="s">
        <v>1302</v>
      </c>
      <c r="C143" s="48">
        <v>9</v>
      </c>
      <c r="D143" s="48">
        <v>57.23094710473083</v>
      </c>
      <c r="E143" s="48">
        <v>89.76</v>
      </c>
      <c r="F143" s="48">
        <v>0</v>
      </c>
      <c r="G143" s="48">
        <v>0</v>
      </c>
      <c r="H143" s="48"/>
      <c r="I143" s="48">
        <v>0.17</v>
      </c>
      <c r="J143" s="48">
        <v>0</v>
      </c>
      <c r="K143" s="48">
        <v>61.594806821466555</v>
      </c>
      <c r="L143" s="48">
        <v>0</v>
      </c>
      <c r="M143" s="48">
        <v>0.041361004114151</v>
      </c>
      <c r="N143" s="48">
        <v>89.76001915315078</v>
      </c>
      <c r="O143" s="48">
        <v>0</v>
      </c>
      <c r="P143" s="48">
        <v>0</v>
      </c>
      <c r="Q143" s="48">
        <v>89.76001739501953</v>
      </c>
      <c r="R143" s="48">
        <v>202.74654388230613</v>
      </c>
      <c r="S143" s="48">
        <v>21.61488874715942</v>
      </c>
      <c r="T143" s="48">
        <v>0</v>
      </c>
      <c r="U143" s="48">
        <v>2.7291018962860107</v>
      </c>
      <c r="V143" s="48">
        <v>24.34399064344543</v>
      </c>
      <c r="W143" s="48">
        <v>89.76001915315078</v>
      </c>
      <c r="X143" s="68">
        <v>0.271211959100734</v>
      </c>
      <c r="Y143" s="59">
        <v>5.945746421813965</v>
      </c>
      <c r="Z143" s="59">
        <v>0</v>
      </c>
      <c r="AA143" s="59">
        <v>0</v>
      </c>
      <c r="AB143" s="59">
        <v>30.28973960876465</v>
      </c>
      <c r="AC143" s="59">
        <v>89.76001739501953</v>
      </c>
      <c r="AD143" s="68">
        <v>0.3374524712562561</v>
      </c>
      <c r="AE143" s="59"/>
      <c r="AF143" s="59"/>
      <c r="AG143" s="59"/>
      <c r="AH143" s="59"/>
      <c r="AI143" s="59"/>
      <c r="AJ143" s="59"/>
      <c r="AK143" s="59"/>
      <c r="AL143" s="48"/>
      <c r="AM143" s="48"/>
      <c r="AN143" s="48"/>
      <c r="AO143" s="48"/>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row>
    <row r="144" spans="1:101" ht="12.75" customHeight="1">
      <c r="A144"/>
      <c r="B144" t="s">
        <v>402</v>
      </c>
      <c r="C144" s="48">
        <v>9</v>
      </c>
      <c r="D144" s="48">
        <v>152.6158589459485</v>
      </c>
      <c r="E144" s="48">
        <v>239.36</v>
      </c>
      <c r="F144" s="48">
        <v>0</v>
      </c>
      <c r="G144" s="48">
        <v>0</v>
      </c>
      <c r="H144" s="48"/>
      <c r="I144" s="48">
        <v>0.17</v>
      </c>
      <c r="J144" s="48">
        <v>0</v>
      </c>
      <c r="K144" s="48">
        <v>164.25281819057707</v>
      </c>
      <c r="L144" s="48">
        <v>0</v>
      </c>
      <c r="M144" s="48">
        <v>0.11029601097106934</v>
      </c>
      <c r="N144" s="48">
        <v>239.36005107506872</v>
      </c>
      <c r="O144" s="48">
        <v>0</v>
      </c>
      <c r="P144" s="48">
        <v>0</v>
      </c>
      <c r="Q144" s="48">
        <v>239.36004638671875</v>
      </c>
      <c r="R144" s="48">
        <v>202.74654829395183</v>
      </c>
      <c r="S144" s="48">
        <v>57.63970332575838</v>
      </c>
      <c r="T144" s="48">
        <v>0</v>
      </c>
      <c r="U144" s="48">
        <v>7.2776055335998535</v>
      </c>
      <c r="V144" s="48">
        <v>64.91730885935823</v>
      </c>
      <c r="W144" s="48">
        <v>239.36005107506872</v>
      </c>
      <c r="X144" s="68">
        <v>0.27121196109286716</v>
      </c>
      <c r="Y144" s="59">
        <v>15.855326652526855</v>
      </c>
      <c r="Z144" s="59">
        <v>0</v>
      </c>
      <c r="AA144" s="59">
        <v>0</v>
      </c>
      <c r="AB144" s="59">
        <v>80.77263641357422</v>
      </c>
      <c r="AC144" s="59">
        <v>239.36004638671875</v>
      </c>
      <c r="AD144" s="68">
        <v>0.3374524712562561</v>
      </c>
      <c r="AE144" s="59"/>
      <c r="AF144" s="59"/>
      <c r="AG144" s="59"/>
      <c r="AH144" s="59"/>
      <c r="AI144" s="59"/>
      <c r="AJ144" s="59"/>
      <c r="AK144" s="59"/>
      <c r="AL144" s="48"/>
      <c r="AM144" s="48"/>
      <c r="AN144" s="48"/>
      <c r="AO144" s="48"/>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row>
    <row r="145" spans="1:101" ht="12.75" customHeight="1">
      <c r="A145"/>
      <c r="B145" t="s">
        <v>408</v>
      </c>
      <c r="C145" s="48">
        <v>9</v>
      </c>
      <c r="D145" s="48">
        <v>181.23133249831403</v>
      </c>
      <c r="E145" s="48">
        <v>284.24</v>
      </c>
      <c r="F145" s="48">
        <v>0</v>
      </c>
      <c r="G145" s="48">
        <v>0</v>
      </c>
      <c r="H145" s="48"/>
      <c r="I145" s="48">
        <v>0.17</v>
      </c>
      <c r="J145" s="48">
        <v>0</v>
      </c>
      <c r="K145" s="48">
        <v>195.05022160131048</v>
      </c>
      <c r="L145" s="48">
        <v>0</v>
      </c>
      <c r="M145" s="48">
        <v>0.13097651302814484</v>
      </c>
      <c r="N145" s="48">
        <v>284.2400606516441</v>
      </c>
      <c r="O145" s="48">
        <v>0</v>
      </c>
      <c r="P145" s="48">
        <v>0</v>
      </c>
      <c r="Q145" s="48">
        <v>284.24005126953125</v>
      </c>
      <c r="R145" s="48">
        <v>202.74655316998056</v>
      </c>
      <c r="S145" s="48">
        <v>68.44714769933809</v>
      </c>
      <c r="T145" s="48">
        <v>0</v>
      </c>
      <c r="U145" s="48">
        <v>8.642156600952148</v>
      </c>
      <c r="V145" s="48">
        <v>77.08930430029024</v>
      </c>
      <c r="W145" s="48">
        <v>284.2400606516441</v>
      </c>
      <c r="X145" s="68">
        <v>0.27121196119771634</v>
      </c>
      <c r="Y145" s="59">
        <v>18.82819938659668</v>
      </c>
      <c r="Z145" s="59">
        <v>0</v>
      </c>
      <c r="AA145" s="59">
        <v>0</v>
      </c>
      <c r="AB145" s="59">
        <v>95.91751098632812</v>
      </c>
      <c r="AC145" s="59">
        <v>284.24005126953125</v>
      </c>
      <c r="AD145" s="68">
        <v>0.3374524712562561</v>
      </c>
      <c r="AE145" s="59"/>
      <c r="AF145" s="59"/>
      <c r="AG145" s="59"/>
      <c r="AH145" s="59"/>
      <c r="AI145" s="59"/>
      <c r="AJ145" s="59"/>
      <c r="AK145" s="59"/>
      <c r="AL145" s="48"/>
      <c r="AM145" s="48"/>
      <c r="AN145" s="48"/>
      <c r="AO145" s="48"/>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row>
    <row r="146" spans="1:101" ht="12.75" customHeight="1">
      <c r="A146"/>
      <c r="B146" t="s">
        <v>1299</v>
      </c>
      <c r="C146" s="48">
        <v>9</v>
      </c>
      <c r="D146" s="48">
        <v>47.69245592060895</v>
      </c>
      <c r="E146" s="48">
        <v>74.8</v>
      </c>
      <c r="F146" s="48">
        <v>0</v>
      </c>
      <c r="G146" s="48">
        <v>0</v>
      </c>
      <c r="H146" s="48"/>
      <c r="I146" s="48">
        <v>0.17</v>
      </c>
      <c r="J146" s="48">
        <v>0</v>
      </c>
      <c r="K146" s="48">
        <v>51.329005684555376</v>
      </c>
      <c r="L146" s="48">
        <v>0</v>
      </c>
      <c r="M146" s="48">
        <v>0.03446750342845917</v>
      </c>
      <c r="N146" s="48">
        <v>74.80001596095897</v>
      </c>
      <c r="O146" s="48">
        <v>0</v>
      </c>
      <c r="P146" s="48">
        <v>0</v>
      </c>
      <c r="Q146" s="48">
        <v>74.80001831054688</v>
      </c>
      <c r="R146" s="48">
        <v>202.74655094093885</v>
      </c>
      <c r="S146" s="48">
        <v>18.01240728929951</v>
      </c>
      <c r="T146" s="48">
        <v>0</v>
      </c>
      <c r="U146" s="48">
        <v>2.274251699447632</v>
      </c>
      <c r="V146" s="48">
        <v>20.286658988747142</v>
      </c>
      <c r="W146" s="48">
        <v>74.80001596095897</v>
      </c>
      <c r="X146" s="68">
        <v>0.2712119606944407</v>
      </c>
      <c r="Y146" s="59">
        <v>4.954789638519287</v>
      </c>
      <c r="Z146" s="59">
        <v>0</v>
      </c>
      <c r="AA146" s="59">
        <v>0</v>
      </c>
      <c r="AB146" s="59">
        <v>25.2414493560791</v>
      </c>
      <c r="AC146" s="59">
        <v>74.80001831054688</v>
      </c>
      <c r="AD146" s="68">
        <v>0.3374524414539337</v>
      </c>
      <c r="AE146" s="59"/>
      <c r="AF146" s="59"/>
      <c r="AG146" s="59"/>
      <c r="AH146" s="59"/>
      <c r="AI146" s="59"/>
      <c r="AJ146" s="59"/>
      <c r="AK146" s="59"/>
      <c r="AL146" s="48"/>
      <c r="AM146" s="48"/>
      <c r="AN146" s="48"/>
      <c r="AO146" s="48"/>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row>
    <row r="147" spans="1:101" ht="12.75" customHeight="1">
      <c r="A147"/>
      <c r="B147" t="s">
        <v>1304</v>
      </c>
      <c r="C147" s="48">
        <v>9</v>
      </c>
      <c r="D147" s="48">
        <v>66.76943828885248</v>
      </c>
      <c r="E147" s="48">
        <v>104.72</v>
      </c>
      <c r="F147" s="48">
        <v>0</v>
      </c>
      <c r="G147" s="48">
        <v>0</v>
      </c>
      <c r="H147" s="48"/>
      <c r="I147" s="48">
        <v>0.17</v>
      </c>
      <c r="J147" s="48">
        <v>0</v>
      </c>
      <c r="K147" s="48">
        <v>71.86060795837747</v>
      </c>
      <c r="L147" s="48">
        <v>0</v>
      </c>
      <c r="M147" s="48">
        <v>0.048254504799842834</v>
      </c>
      <c r="N147" s="48">
        <v>104.72002234534256</v>
      </c>
      <c r="O147" s="48">
        <v>0</v>
      </c>
      <c r="P147" s="48">
        <v>0</v>
      </c>
      <c r="Q147" s="48">
        <v>104.72002410888672</v>
      </c>
      <c r="R147" s="48">
        <v>202.7465539660671</v>
      </c>
      <c r="S147" s="48">
        <v>25.217370205019275</v>
      </c>
      <c r="T147" s="48">
        <v>0</v>
      </c>
      <c r="U147" s="48">
        <v>3.1839523315429688</v>
      </c>
      <c r="V147" s="48">
        <v>28.401322536562244</v>
      </c>
      <c r="W147" s="48">
        <v>104.72002234534256</v>
      </c>
      <c r="X147" s="68">
        <v>0.27121196023909555</v>
      </c>
      <c r="Y147" s="59">
        <v>6.936704635620117</v>
      </c>
      <c r="Z147" s="59">
        <v>0</v>
      </c>
      <c r="AA147" s="59">
        <v>0</v>
      </c>
      <c r="AB147" s="59">
        <v>35.33802795410156</v>
      </c>
      <c r="AC147" s="59">
        <v>104.72002410888672</v>
      </c>
      <c r="AD147" s="68">
        <v>0.3374524414539337</v>
      </c>
      <c r="AE147" s="59"/>
      <c r="AF147" s="59"/>
      <c r="AG147" s="59"/>
      <c r="AH147" s="59"/>
      <c r="AI147" s="59"/>
      <c r="AJ147" s="59"/>
      <c r="AK147" s="59"/>
      <c r="AL147" s="48"/>
      <c r="AM147" s="48"/>
      <c r="AN147" s="48"/>
      <c r="AO147" s="48"/>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row>
    <row r="148" spans="1:101" ht="12.75" customHeight="1">
      <c r="A148"/>
      <c r="B148" t="s">
        <v>398</v>
      </c>
      <c r="C148" s="48">
        <v>9</v>
      </c>
      <c r="D148" s="48">
        <v>133.53887657770497</v>
      </c>
      <c r="E148" s="48">
        <v>209.44</v>
      </c>
      <c r="F148" s="48">
        <v>0</v>
      </c>
      <c r="G148" s="48">
        <v>0</v>
      </c>
      <c r="H148" s="48"/>
      <c r="I148" s="48">
        <v>0.17</v>
      </c>
      <c r="J148" s="48">
        <v>0</v>
      </c>
      <c r="K148" s="48">
        <v>143.72121591675494</v>
      </c>
      <c r="L148" s="48">
        <v>0</v>
      </c>
      <c r="M148" s="48">
        <v>0.09650900959968567</v>
      </c>
      <c r="N148" s="48">
        <v>209.4400446906851</v>
      </c>
      <c r="O148" s="48">
        <v>0</v>
      </c>
      <c r="P148" s="48">
        <v>0</v>
      </c>
      <c r="Q148" s="48">
        <v>209.44004821777344</v>
      </c>
      <c r="R148" s="48">
        <v>202.7465539660671</v>
      </c>
      <c r="S148" s="48">
        <v>50.43474041003855</v>
      </c>
      <c r="T148" s="48">
        <v>0</v>
      </c>
      <c r="U148" s="48">
        <v>6.3679046630859375</v>
      </c>
      <c r="V148" s="48">
        <v>56.80264507312449</v>
      </c>
      <c r="W148" s="48">
        <v>209.4400446906851</v>
      </c>
      <c r="X148" s="68">
        <v>0.27121196023909555</v>
      </c>
      <c r="Y148" s="59">
        <v>13.873409271240234</v>
      </c>
      <c r="Z148" s="59">
        <v>0</v>
      </c>
      <c r="AA148" s="59">
        <v>0</v>
      </c>
      <c r="AB148" s="59">
        <v>70.67605590820312</v>
      </c>
      <c r="AC148" s="59">
        <v>209.44004821777344</v>
      </c>
      <c r="AD148" s="68">
        <v>0.3374524414539337</v>
      </c>
      <c r="AE148" s="59"/>
      <c r="AF148" s="59"/>
      <c r="AG148" s="59"/>
      <c r="AH148" s="59"/>
      <c r="AI148" s="59"/>
      <c r="AJ148" s="59"/>
      <c r="AK148" s="59"/>
      <c r="AL148" s="48"/>
      <c r="AM148" s="48"/>
      <c r="AN148" s="48"/>
      <c r="AO148" s="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row>
    <row r="149" spans="1:101" ht="12.75" customHeight="1">
      <c r="A149"/>
      <c r="B149" t="s">
        <v>404</v>
      </c>
      <c r="C149" s="48">
        <v>9</v>
      </c>
      <c r="D149" s="48">
        <v>162.1543501300705</v>
      </c>
      <c r="E149" s="48">
        <v>254.32</v>
      </c>
      <c r="F149" s="48">
        <v>0</v>
      </c>
      <c r="G149" s="48">
        <v>0</v>
      </c>
      <c r="H149" s="48"/>
      <c r="I149" s="48">
        <v>0.17</v>
      </c>
      <c r="J149" s="48">
        <v>0</v>
      </c>
      <c r="K149" s="48">
        <v>174.51861932748835</v>
      </c>
      <c r="L149" s="48">
        <v>0</v>
      </c>
      <c r="M149" s="48">
        <v>0.11718951165676117</v>
      </c>
      <c r="N149" s="48">
        <v>254.3200542672605</v>
      </c>
      <c r="O149" s="48">
        <v>0</v>
      </c>
      <c r="P149" s="48">
        <v>0</v>
      </c>
      <c r="Q149" s="48">
        <v>254.32005310058594</v>
      </c>
      <c r="R149" s="48">
        <v>202.74654595837472</v>
      </c>
      <c r="S149" s="48">
        <v>61.24218478361833</v>
      </c>
      <c r="T149" s="48">
        <v>0</v>
      </c>
      <c r="U149" s="48">
        <v>7.732455730438232</v>
      </c>
      <c r="V149" s="48">
        <v>68.97464051405656</v>
      </c>
      <c r="W149" s="48">
        <v>254.3200542672605</v>
      </c>
      <c r="X149" s="68">
        <v>0.2712119605069458</v>
      </c>
      <c r="Y149" s="59">
        <v>16.846282958984375</v>
      </c>
      <c r="Z149" s="59">
        <v>0</v>
      </c>
      <c r="AA149" s="59">
        <v>0</v>
      </c>
      <c r="AB149" s="59">
        <v>85.8209228515625</v>
      </c>
      <c r="AC149" s="59">
        <v>254.32005310058594</v>
      </c>
      <c r="AD149" s="68">
        <v>0.3374524414539337</v>
      </c>
      <c r="AE149" s="59"/>
      <c r="AF149" s="59"/>
      <c r="AG149" s="59"/>
      <c r="AH149" s="59"/>
      <c r="AI149" s="59"/>
      <c r="AJ149" s="59"/>
      <c r="AK149" s="59"/>
      <c r="AL149" s="48"/>
      <c r="AM149" s="48"/>
      <c r="AN149" s="48"/>
      <c r="AO149" s="48"/>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row>
    <row r="150" spans="1:101" ht="12.75" customHeight="1">
      <c r="A150"/>
      <c r="B150" t="s">
        <v>406</v>
      </c>
      <c r="C150" s="48">
        <v>9</v>
      </c>
      <c r="D150" s="48">
        <v>171.69284131419204</v>
      </c>
      <c r="E150" s="48">
        <v>269.28</v>
      </c>
      <c r="F150" s="48">
        <v>0</v>
      </c>
      <c r="G150" s="48">
        <v>0</v>
      </c>
      <c r="H150" s="48"/>
      <c r="I150" s="48">
        <v>0.17</v>
      </c>
      <c r="J150" s="48">
        <v>0</v>
      </c>
      <c r="K150" s="48">
        <v>184.78442046439918</v>
      </c>
      <c r="L150" s="48">
        <v>0</v>
      </c>
      <c r="M150" s="48">
        <v>0.124083012342453</v>
      </c>
      <c r="N150" s="48">
        <v>269.2800574594523</v>
      </c>
      <c r="O150" s="48">
        <v>0</v>
      </c>
      <c r="P150" s="48">
        <v>0</v>
      </c>
      <c r="Q150" s="48">
        <v>269.2800598144531</v>
      </c>
      <c r="R150" s="48">
        <v>202.7465556466939</v>
      </c>
      <c r="S150" s="48">
        <v>64.84466624147814</v>
      </c>
      <c r="T150" s="48">
        <v>0</v>
      </c>
      <c r="U150" s="48">
        <v>8.187305450439453</v>
      </c>
      <c r="V150" s="48">
        <v>73.03197169191759</v>
      </c>
      <c r="W150" s="48">
        <v>269.2800574594523</v>
      </c>
      <c r="X150" s="68">
        <v>0.271211958215341</v>
      </c>
      <c r="Y150" s="59">
        <v>17.837242126464844</v>
      </c>
      <c r="Z150" s="59">
        <v>0</v>
      </c>
      <c r="AA150" s="59">
        <v>0</v>
      </c>
      <c r="AB150" s="59">
        <v>90.86921691894531</v>
      </c>
      <c r="AC150" s="59">
        <v>269.2800598144531</v>
      </c>
      <c r="AD150" s="68">
        <v>0.3374524414539337</v>
      </c>
      <c r="AE150" s="59"/>
      <c r="AF150" s="59"/>
      <c r="AG150" s="59"/>
      <c r="AH150" s="59"/>
      <c r="AI150" s="59"/>
      <c r="AJ150" s="59"/>
      <c r="AK150" s="59"/>
      <c r="AL150" s="48"/>
      <c r="AM150" s="48"/>
      <c r="AN150" s="48"/>
      <c r="AO150" s="48"/>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row>
    <row r="151" spans="1:101" ht="12.75" customHeight="1">
      <c r="A151"/>
      <c r="B151" t="s">
        <v>410</v>
      </c>
      <c r="C151" s="48">
        <v>9</v>
      </c>
      <c r="D151" s="48">
        <v>190.7698236824358</v>
      </c>
      <c r="E151" s="48">
        <v>299.2</v>
      </c>
      <c r="F151" s="48">
        <v>0</v>
      </c>
      <c r="G151" s="48">
        <v>0</v>
      </c>
      <c r="H151" s="48"/>
      <c r="I151" s="48">
        <v>0.17</v>
      </c>
      <c r="J151" s="48">
        <v>0</v>
      </c>
      <c r="K151" s="48">
        <v>205.3160227382215</v>
      </c>
      <c r="L151" s="48">
        <v>0</v>
      </c>
      <c r="M151" s="48">
        <v>0.13787001371383667</v>
      </c>
      <c r="N151" s="48">
        <v>299.2000638438359</v>
      </c>
      <c r="O151" s="48">
        <v>0</v>
      </c>
      <c r="P151" s="48">
        <v>0</v>
      </c>
      <c r="Q151" s="48">
        <v>299.2000732421875</v>
      </c>
      <c r="R151" s="48">
        <v>202.74655094093885</v>
      </c>
      <c r="S151" s="48">
        <v>72.04962915719804</v>
      </c>
      <c r="T151" s="48">
        <v>0</v>
      </c>
      <c r="U151" s="48">
        <v>9.097006797790527</v>
      </c>
      <c r="V151" s="48">
        <v>81.14663595498857</v>
      </c>
      <c r="W151" s="48">
        <v>299.2000638438359</v>
      </c>
      <c r="X151" s="68">
        <v>0.2712119606944407</v>
      </c>
      <c r="Y151" s="59">
        <v>19.81915855407715</v>
      </c>
      <c r="Z151" s="59">
        <v>0</v>
      </c>
      <c r="AA151" s="59">
        <v>0</v>
      </c>
      <c r="AB151" s="59">
        <v>100.9657974243164</v>
      </c>
      <c r="AC151" s="59">
        <v>299.2000732421875</v>
      </c>
      <c r="AD151" s="68">
        <v>0.3374524414539337</v>
      </c>
      <c r="AE151" s="59"/>
      <c r="AF151" s="59"/>
      <c r="AG151" s="59"/>
      <c r="AH151" s="59"/>
      <c r="AI151" s="59"/>
      <c r="AJ151" s="59"/>
      <c r="AK151" s="59"/>
      <c r="AL151" s="48"/>
      <c r="AM151" s="48"/>
      <c r="AN151" s="48"/>
      <c r="AO151" s="48"/>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row>
    <row r="152" spans="1:101" ht="12.75" customHeight="1">
      <c r="A152"/>
      <c r="B152" t="s">
        <v>400</v>
      </c>
      <c r="C152" s="48">
        <v>9</v>
      </c>
      <c r="D152" s="48">
        <v>143.07736776182674</v>
      </c>
      <c r="E152" s="48">
        <v>224.4</v>
      </c>
      <c r="F152" s="48">
        <v>0</v>
      </c>
      <c r="G152" s="48">
        <v>0</v>
      </c>
      <c r="H152" s="48"/>
      <c r="I152" s="48">
        <v>0.17</v>
      </c>
      <c r="J152" s="48">
        <v>0</v>
      </c>
      <c r="K152" s="48">
        <v>153.98701705366602</v>
      </c>
      <c r="L152" s="48">
        <v>0</v>
      </c>
      <c r="M152" s="48">
        <v>0.1034025102853775</v>
      </c>
      <c r="N152" s="48">
        <v>224.40004788287692</v>
      </c>
      <c r="O152" s="48">
        <v>0</v>
      </c>
      <c r="P152" s="48">
        <v>0</v>
      </c>
      <c r="Q152" s="48">
        <v>224.40005493164062</v>
      </c>
      <c r="R152" s="48">
        <v>202.74656505820363</v>
      </c>
      <c r="S152" s="48">
        <v>54.03722186789851</v>
      </c>
      <c r="T152" s="48">
        <v>0</v>
      </c>
      <c r="U152" s="48">
        <v>6.822754859924316</v>
      </c>
      <c r="V152" s="48">
        <v>60.859976727822826</v>
      </c>
      <c r="W152" s="48">
        <v>224.40004788287692</v>
      </c>
      <c r="X152" s="68">
        <v>0.2712119596319694</v>
      </c>
      <c r="Y152" s="59">
        <v>14.864368438720703</v>
      </c>
      <c r="Z152" s="59">
        <v>0</v>
      </c>
      <c r="AA152" s="59">
        <v>0</v>
      </c>
      <c r="AB152" s="59">
        <v>75.7243423461914</v>
      </c>
      <c r="AC152" s="59">
        <v>224.40005493164062</v>
      </c>
      <c r="AD152" s="68">
        <v>0.33745241165161133</v>
      </c>
      <c r="AE152" s="59"/>
      <c r="AF152" s="59"/>
      <c r="AG152" s="59"/>
      <c r="AH152" s="59"/>
      <c r="AI152" s="59"/>
      <c r="AJ152" s="59"/>
      <c r="AK152" s="59"/>
      <c r="AL152" s="48"/>
      <c r="AM152" s="48"/>
      <c r="AN152" s="48"/>
      <c r="AO152" s="48"/>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row>
    <row r="153" spans="1:101" ht="12.75" customHeight="1">
      <c r="A153"/>
      <c r="B153" t="s">
        <v>388</v>
      </c>
      <c r="C153" s="48">
        <v>9</v>
      </c>
      <c r="D153" s="48">
        <v>84.18367346938771</v>
      </c>
      <c r="E153" s="48">
        <v>147.06</v>
      </c>
      <c r="F153" s="48">
        <v>0</v>
      </c>
      <c r="G153" s="48">
        <v>0</v>
      </c>
      <c r="H153" s="48"/>
      <c r="I153" s="48">
        <v>0.17</v>
      </c>
      <c r="J153" s="48">
        <v>0</v>
      </c>
      <c r="K153" s="48">
        <v>90.60267857142851</v>
      </c>
      <c r="L153" s="48">
        <v>0</v>
      </c>
      <c r="M153" s="48">
        <v>0.060839831829071045</v>
      </c>
      <c r="N153" s="48">
        <v>147.06003137992815</v>
      </c>
      <c r="O153" s="48">
        <v>0</v>
      </c>
      <c r="P153" s="48">
        <v>0</v>
      </c>
      <c r="Q153" s="48">
        <v>147.06002807617188</v>
      </c>
      <c r="R153" s="48">
        <v>225.8230425007388</v>
      </c>
      <c r="S153" s="48">
        <v>31.794349533271983</v>
      </c>
      <c r="T153" s="48">
        <v>0</v>
      </c>
      <c r="U153" s="48">
        <v>4.0143632888793945</v>
      </c>
      <c r="V153" s="48">
        <v>35.80871282215138</v>
      </c>
      <c r="W153" s="48">
        <v>147.06003137992815</v>
      </c>
      <c r="X153" s="68">
        <v>0.2434972472543537</v>
      </c>
      <c r="Y153" s="59">
        <v>8.74587631225586</v>
      </c>
      <c r="Z153" s="59">
        <v>0</v>
      </c>
      <c r="AA153" s="59">
        <v>0</v>
      </c>
      <c r="AB153" s="59">
        <v>44.55459213256836</v>
      </c>
      <c r="AC153" s="59">
        <v>147.06002807617188</v>
      </c>
      <c r="AD153" s="68">
        <v>0.30296874046325684</v>
      </c>
      <c r="AE153" s="59"/>
      <c r="AF153" s="59"/>
      <c r="AG153" s="59"/>
      <c r="AH153" s="59"/>
      <c r="AI153" s="59"/>
      <c r="AJ153" s="59"/>
      <c r="AK153" s="59"/>
      <c r="AL153" s="48"/>
      <c r="AM153" s="48"/>
      <c r="AN153" s="48"/>
      <c r="AO153" s="48"/>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row>
    <row r="154" spans="1:101" ht="12.75" customHeight="1">
      <c r="A154"/>
      <c r="B154" t="s">
        <v>392</v>
      </c>
      <c r="C154" s="48">
        <v>9</v>
      </c>
      <c r="D154" s="48">
        <v>102.89115646258506</v>
      </c>
      <c r="E154" s="48">
        <v>179.74</v>
      </c>
      <c r="F154" s="48">
        <v>0</v>
      </c>
      <c r="G154" s="48">
        <v>0</v>
      </c>
      <c r="H154" s="48"/>
      <c r="I154" s="48">
        <v>0.17</v>
      </c>
      <c r="J154" s="48">
        <v>0</v>
      </c>
      <c r="K154" s="48">
        <v>110.73660714285717</v>
      </c>
      <c r="L154" s="48">
        <v>0</v>
      </c>
      <c r="M154" s="48">
        <v>0.07435979694128036</v>
      </c>
      <c r="N154" s="48">
        <v>179.74003835324555</v>
      </c>
      <c r="O154" s="48">
        <v>0</v>
      </c>
      <c r="P154" s="48">
        <v>0</v>
      </c>
      <c r="Q154" s="48">
        <v>179.7400360107422</v>
      </c>
      <c r="R154" s="48">
        <v>225.82303377582903</v>
      </c>
      <c r="S154" s="48">
        <v>38.85976054066582</v>
      </c>
      <c r="T154" s="48">
        <v>0</v>
      </c>
      <c r="U154" s="48">
        <v>4.906444549560547</v>
      </c>
      <c r="V154" s="48">
        <v>43.766205090226364</v>
      </c>
      <c r="W154" s="48">
        <v>179.74003835324555</v>
      </c>
      <c r="X154" s="68">
        <v>0.24349725020205037</v>
      </c>
      <c r="Y154" s="59">
        <v>10.68940544128418</v>
      </c>
      <c r="Z154" s="59">
        <v>0</v>
      </c>
      <c r="AA154" s="59">
        <v>0</v>
      </c>
      <c r="AB154" s="59">
        <v>54.45561218261719</v>
      </c>
      <c r="AC154" s="59">
        <v>179.7400360107422</v>
      </c>
      <c r="AD154" s="68">
        <v>0.30296874046325684</v>
      </c>
      <c r="AE154" s="59"/>
      <c r="AF154" s="59"/>
      <c r="AG154" s="59"/>
      <c r="AH154" s="59"/>
      <c r="AI154" s="59"/>
      <c r="AJ154" s="59"/>
      <c r="AK154" s="59"/>
      <c r="AL154" s="48"/>
      <c r="AM154" s="48"/>
      <c r="AN154" s="48"/>
      <c r="AO154" s="48"/>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row>
    <row r="155" spans="1:101" ht="12.75" customHeight="1">
      <c r="A155"/>
      <c r="B155" t="s">
        <v>396</v>
      </c>
      <c r="C155" s="48">
        <v>9</v>
      </c>
      <c r="D155" s="48">
        <v>121.5986394557824</v>
      </c>
      <c r="E155" s="48">
        <v>212.42</v>
      </c>
      <c r="F155" s="48">
        <v>0</v>
      </c>
      <c r="G155" s="48">
        <v>0</v>
      </c>
      <c r="H155" s="48"/>
      <c r="I155" s="48">
        <v>0.17</v>
      </c>
      <c r="J155" s="48">
        <v>0</v>
      </c>
      <c r="K155" s="48">
        <v>130.8705357142858</v>
      </c>
      <c r="L155" s="48">
        <v>0</v>
      </c>
      <c r="M155" s="48">
        <v>0.08787975460290909</v>
      </c>
      <c r="N155" s="48">
        <v>212.4200453265629</v>
      </c>
      <c r="O155" s="48">
        <v>0</v>
      </c>
      <c r="P155" s="48">
        <v>0</v>
      </c>
      <c r="Q155" s="48">
        <v>212.4200439453125</v>
      </c>
      <c r="R155" s="48">
        <v>225.8230443463924</v>
      </c>
      <c r="S155" s="48">
        <v>45.925171548059566</v>
      </c>
      <c r="T155" s="48">
        <v>0</v>
      </c>
      <c r="U155" s="48">
        <v>5.798525333404541</v>
      </c>
      <c r="V155" s="48">
        <v>51.72369688146411</v>
      </c>
      <c r="W155" s="48">
        <v>212.4200453265629</v>
      </c>
      <c r="X155" s="68">
        <v>0.24349724999797895</v>
      </c>
      <c r="Y155" s="59">
        <v>12.6329345703125</v>
      </c>
      <c r="Z155" s="59">
        <v>0</v>
      </c>
      <c r="AA155" s="59">
        <v>0</v>
      </c>
      <c r="AB155" s="59">
        <v>64.35663604736328</v>
      </c>
      <c r="AC155" s="59">
        <v>212.4200439453125</v>
      </c>
      <c r="AD155" s="68">
        <v>0.30296874046325684</v>
      </c>
      <c r="AE155" s="59"/>
      <c r="AF155" s="59"/>
      <c r="AG155" s="59"/>
      <c r="AH155" s="59"/>
      <c r="AI155" s="59"/>
      <c r="AJ155" s="59"/>
      <c r="AK155" s="59"/>
      <c r="AL155" s="48"/>
      <c r="AM155" s="48"/>
      <c r="AN155" s="48"/>
      <c r="AO155" s="48"/>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row>
    <row r="156" spans="1:101" ht="12.75" customHeight="1">
      <c r="A156"/>
      <c r="B156" t="s">
        <v>1306</v>
      </c>
      <c r="C156" s="48">
        <v>9</v>
      </c>
      <c r="D156" s="48">
        <v>74.82993197278915</v>
      </c>
      <c r="E156" s="48">
        <v>130.72</v>
      </c>
      <c r="F156" s="48">
        <v>0</v>
      </c>
      <c r="G156" s="48">
        <v>0</v>
      </c>
      <c r="H156" s="48"/>
      <c r="I156" s="48">
        <v>0.17</v>
      </c>
      <c r="J156" s="48">
        <v>0</v>
      </c>
      <c r="K156" s="48">
        <v>80.53571428571432</v>
      </c>
      <c r="L156" s="48">
        <v>0</v>
      </c>
      <c r="M156" s="48">
        <v>0.054079849272966385</v>
      </c>
      <c r="N156" s="48">
        <v>130.72002789326947</v>
      </c>
      <c r="O156" s="48">
        <v>0</v>
      </c>
      <c r="P156" s="48">
        <v>0</v>
      </c>
      <c r="Q156" s="48">
        <v>130.72003173828125</v>
      </c>
      <c r="R156" s="48">
        <v>225.82304849911384</v>
      </c>
      <c r="S156" s="48">
        <v>28.261644029575137</v>
      </c>
      <c r="T156" s="48">
        <v>0</v>
      </c>
      <c r="U156" s="48">
        <v>3.5683231353759766</v>
      </c>
      <c r="V156" s="48">
        <v>31.829967164951114</v>
      </c>
      <c r="W156" s="48">
        <v>130.72002789326947</v>
      </c>
      <c r="X156" s="68">
        <v>0.24349724887558702</v>
      </c>
      <c r="Y156" s="59">
        <v>7.774113178253174</v>
      </c>
      <c r="Z156" s="59">
        <v>0</v>
      </c>
      <c r="AA156" s="59">
        <v>0</v>
      </c>
      <c r="AB156" s="59">
        <v>39.60408020019531</v>
      </c>
      <c r="AC156" s="59">
        <v>130.72003173828125</v>
      </c>
      <c r="AD156" s="68">
        <v>0.30296871066093445</v>
      </c>
      <c r="AE156" s="59"/>
      <c r="AF156" s="59"/>
      <c r="AG156" s="59"/>
      <c r="AH156" s="59"/>
      <c r="AI156" s="59"/>
      <c r="AJ156" s="59"/>
      <c r="AK156" s="59"/>
      <c r="AL156" s="48"/>
      <c r="AM156" s="48"/>
      <c r="AN156" s="48"/>
      <c r="AO156" s="48"/>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row>
    <row r="157" spans="1:101" ht="12.75" customHeight="1">
      <c r="A157"/>
      <c r="B157" t="s">
        <v>390</v>
      </c>
      <c r="C157" s="48">
        <v>9</v>
      </c>
      <c r="D157" s="48">
        <v>93.53741496598639</v>
      </c>
      <c r="E157" s="48">
        <v>163.4</v>
      </c>
      <c r="F157" s="48">
        <v>0</v>
      </c>
      <c r="G157" s="48">
        <v>0</v>
      </c>
      <c r="H157" s="48"/>
      <c r="I157" s="48">
        <v>0.17</v>
      </c>
      <c r="J157" s="48">
        <v>0</v>
      </c>
      <c r="K157" s="48">
        <v>100.66964285714285</v>
      </c>
      <c r="L157" s="48">
        <v>0</v>
      </c>
      <c r="M157" s="48">
        <v>0.0675998106598854</v>
      </c>
      <c r="N157" s="48">
        <v>163.40003486658685</v>
      </c>
      <c r="O157" s="48">
        <v>0</v>
      </c>
      <c r="P157" s="48">
        <v>0</v>
      </c>
      <c r="Q157" s="48">
        <v>163.40003967285156</v>
      </c>
      <c r="R157" s="48">
        <v>225.8230592961895</v>
      </c>
      <c r="S157" s="48">
        <v>35.327055036968936</v>
      </c>
      <c r="T157" s="48">
        <v>0</v>
      </c>
      <c r="U157" s="48">
        <v>4.460403919219971</v>
      </c>
      <c r="V157" s="48">
        <v>39.78745895618891</v>
      </c>
      <c r="W157" s="48">
        <v>163.40003486658685</v>
      </c>
      <c r="X157" s="68">
        <v>0.2434972488755871</v>
      </c>
      <c r="Y157" s="59">
        <v>9.71764087677002</v>
      </c>
      <c r="Z157" s="59">
        <v>0</v>
      </c>
      <c r="AA157" s="59">
        <v>0</v>
      </c>
      <c r="AB157" s="59">
        <v>49.50510025024414</v>
      </c>
      <c r="AC157" s="59">
        <v>163.40003967285156</v>
      </c>
      <c r="AD157" s="68">
        <v>0.30296871066093445</v>
      </c>
      <c r="AE157" s="59"/>
      <c r="AF157" s="59"/>
      <c r="AG157" s="59"/>
      <c r="AH157" s="59"/>
      <c r="AI157" s="59"/>
      <c r="AJ157" s="59"/>
      <c r="AK157" s="59"/>
      <c r="AL157" s="48"/>
      <c r="AM157" s="48"/>
      <c r="AN157" s="48"/>
      <c r="AO157" s="48"/>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row>
    <row r="158" spans="1:101" ht="12.75" customHeight="1">
      <c r="A158"/>
      <c r="B158" t="s">
        <v>394</v>
      </c>
      <c r="C158" s="48">
        <v>9</v>
      </c>
      <c r="D158" s="48">
        <v>112.24489795918362</v>
      </c>
      <c r="E158" s="48">
        <v>196.08</v>
      </c>
      <c r="F158" s="48">
        <v>0</v>
      </c>
      <c r="G158" s="48">
        <v>0</v>
      </c>
      <c r="H158" s="48"/>
      <c r="I158" s="48">
        <v>0.17</v>
      </c>
      <c r="J158" s="48">
        <v>0</v>
      </c>
      <c r="K158" s="48">
        <v>120.80357142857136</v>
      </c>
      <c r="L158" s="48">
        <v>0</v>
      </c>
      <c r="M158" s="48">
        <v>0.08111977577209473</v>
      </c>
      <c r="N158" s="48">
        <v>196.08004183990423</v>
      </c>
      <c r="O158" s="48">
        <v>0</v>
      </c>
      <c r="P158" s="48">
        <v>0</v>
      </c>
      <c r="Q158" s="48">
        <v>196.08004760742188</v>
      </c>
      <c r="R158" s="48">
        <v>225.82304849911407</v>
      </c>
      <c r="S158" s="48">
        <v>42.39246604436258</v>
      </c>
      <c r="T158" s="48">
        <v>0</v>
      </c>
      <c r="U158" s="48">
        <v>5.352484703063965</v>
      </c>
      <c r="V158" s="48">
        <v>47.74495074742654</v>
      </c>
      <c r="W158" s="48">
        <v>196.08004183990423</v>
      </c>
      <c r="X158" s="68">
        <v>0.24349724887558635</v>
      </c>
      <c r="Y158" s="59">
        <v>11.66117000579834</v>
      </c>
      <c r="Z158" s="59">
        <v>0</v>
      </c>
      <c r="AA158" s="59">
        <v>0</v>
      </c>
      <c r="AB158" s="59">
        <v>59.40612030029297</v>
      </c>
      <c r="AC158" s="59">
        <v>196.08004760742188</v>
      </c>
      <c r="AD158" s="68">
        <v>0.30296871066093445</v>
      </c>
      <c r="AE158" s="59"/>
      <c r="AF158" s="59"/>
      <c r="AG158" s="59"/>
      <c r="AH158" s="59"/>
      <c r="AI158" s="59"/>
      <c r="AJ158" s="59"/>
      <c r="AK158" s="59"/>
      <c r="AL158" s="48"/>
      <c r="AM158" s="48"/>
      <c r="AN158" s="48"/>
      <c r="AO158" s="4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row>
    <row r="159" spans="1:101" ht="12.75" customHeight="1">
      <c r="A159"/>
      <c r="B159" t="s">
        <v>1269</v>
      </c>
      <c r="C159" s="48">
        <v>9</v>
      </c>
      <c r="D159" s="48">
        <v>33.1939493207438</v>
      </c>
      <c r="E159" s="48">
        <v>89.76</v>
      </c>
      <c r="F159" s="48">
        <v>0</v>
      </c>
      <c r="G159" s="48">
        <v>0</v>
      </c>
      <c r="H159" s="48"/>
      <c r="I159" s="48">
        <v>0.17</v>
      </c>
      <c r="J159" s="48">
        <v>0</v>
      </c>
      <c r="K159" s="48">
        <v>35.72498795645051</v>
      </c>
      <c r="L159" s="48">
        <v>0</v>
      </c>
      <c r="M159" s="48">
        <v>0.02398938126862049</v>
      </c>
      <c r="N159" s="48">
        <v>89.76001915315078</v>
      </c>
      <c r="O159" s="48">
        <v>0</v>
      </c>
      <c r="P159" s="48">
        <v>0</v>
      </c>
      <c r="Q159" s="48">
        <v>89.76001739501953</v>
      </c>
      <c r="R159" s="48">
        <v>349.5630066936322</v>
      </c>
      <c r="S159" s="48">
        <v>11.409063113099458</v>
      </c>
      <c r="T159" s="48">
        <v>0</v>
      </c>
      <c r="U159" s="48">
        <v>1.4701218605041504</v>
      </c>
      <c r="V159" s="48">
        <v>12.879184973603609</v>
      </c>
      <c r="W159" s="48">
        <v>89.76001915315078</v>
      </c>
      <c r="X159" s="68">
        <v>0.14348465046145795</v>
      </c>
      <c r="Y159" s="59">
        <v>3.448533535003662</v>
      </c>
      <c r="Z159" s="59">
        <v>0</v>
      </c>
      <c r="AA159" s="59">
        <v>0</v>
      </c>
      <c r="AB159" s="59">
        <v>16.327720642089844</v>
      </c>
      <c r="AC159" s="59">
        <v>89.76001739501953</v>
      </c>
      <c r="AD159" s="68">
        <v>0.1819041669368744</v>
      </c>
      <c r="AE159" s="59"/>
      <c r="AF159" s="59"/>
      <c r="AG159" s="59"/>
      <c r="AH159" s="59"/>
      <c r="AI159" s="59"/>
      <c r="AJ159" s="59"/>
      <c r="AK159" s="59"/>
      <c r="AL159" s="48"/>
      <c r="AM159" s="48"/>
      <c r="AN159" s="48"/>
      <c r="AO159" s="48"/>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row>
    <row r="160" spans="1:101" ht="12.75" customHeight="1">
      <c r="A160"/>
      <c r="B160" t="s">
        <v>1289</v>
      </c>
      <c r="C160" s="48">
        <v>9</v>
      </c>
      <c r="D160" s="48">
        <v>88.51719818865013</v>
      </c>
      <c r="E160" s="48">
        <v>239.36</v>
      </c>
      <c r="F160" s="48">
        <v>0</v>
      </c>
      <c r="G160" s="48">
        <v>0</v>
      </c>
      <c r="H160" s="48"/>
      <c r="I160" s="48">
        <v>0.17</v>
      </c>
      <c r="J160" s="48">
        <v>0</v>
      </c>
      <c r="K160" s="48">
        <v>95.26663455053469</v>
      </c>
      <c r="L160" s="48">
        <v>0</v>
      </c>
      <c r="M160" s="48">
        <v>0.06397168338298798</v>
      </c>
      <c r="N160" s="48">
        <v>239.36005107506872</v>
      </c>
      <c r="O160" s="48">
        <v>0</v>
      </c>
      <c r="P160" s="48">
        <v>0</v>
      </c>
      <c r="Q160" s="48">
        <v>239.36004638671875</v>
      </c>
      <c r="R160" s="48">
        <v>349.56301429991703</v>
      </c>
      <c r="S160" s="48">
        <v>30.424168301598527</v>
      </c>
      <c r="T160" s="48">
        <v>0</v>
      </c>
      <c r="U160" s="48">
        <v>3.9203250408172607</v>
      </c>
      <c r="V160" s="48">
        <v>34.34449334241579</v>
      </c>
      <c r="W160" s="48">
        <v>239.36005107506872</v>
      </c>
      <c r="X160" s="68">
        <v>0.14348465079348005</v>
      </c>
      <c r="Y160" s="59">
        <v>9.196088790893555</v>
      </c>
      <c r="Z160" s="59">
        <v>0</v>
      </c>
      <c r="AA160" s="59">
        <v>0</v>
      </c>
      <c r="AB160" s="59">
        <v>43.54058837890625</v>
      </c>
      <c r="AC160" s="59">
        <v>239.36004638671875</v>
      </c>
      <c r="AD160" s="68">
        <v>0.1819041669368744</v>
      </c>
      <c r="AE160" s="59"/>
      <c r="AF160" s="59"/>
      <c r="AG160" s="59"/>
      <c r="AH160" s="59"/>
      <c r="AI160" s="59"/>
      <c r="AJ160" s="59"/>
      <c r="AK160" s="59"/>
      <c r="AL160" s="48"/>
      <c r="AM160" s="48"/>
      <c r="AN160" s="48"/>
      <c r="AO160" s="48"/>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row>
    <row r="161" spans="1:101" ht="12.75" customHeight="1">
      <c r="A161"/>
      <c r="B161" t="s">
        <v>1295</v>
      </c>
      <c r="C161" s="48">
        <v>9</v>
      </c>
      <c r="D161" s="48">
        <v>105.114172849022</v>
      </c>
      <c r="E161" s="48">
        <v>284.24</v>
      </c>
      <c r="F161" s="48">
        <v>0</v>
      </c>
      <c r="G161" s="48">
        <v>0</v>
      </c>
      <c r="H161" s="48"/>
      <c r="I161" s="48">
        <v>0.17</v>
      </c>
      <c r="J161" s="48">
        <v>0</v>
      </c>
      <c r="K161" s="48">
        <v>113.12912852875992</v>
      </c>
      <c r="L161" s="48">
        <v>0</v>
      </c>
      <c r="M161" s="48">
        <v>0.07596638053655624</v>
      </c>
      <c r="N161" s="48">
        <v>284.2400606516441</v>
      </c>
      <c r="O161" s="48">
        <v>0</v>
      </c>
      <c r="P161" s="48">
        <v>0</v>
      </c>
      <c r="Q161" s="48">
        <v>284.24005126953125</v>
      </c>
      <c r="R161" s="48">
        <v>349.56302270686353</v>
      </c>
      <c r="S161" s="48">
        <v>36.12869985814827</v>
      </c>
      <c r="T161" s="48">
        <v>0</v>
      </c>
      <c r="U161" s="48">
        <v>4.655385971069336</v>
      </c>
      <c r="V161" s="48">
        <v>40.78408582921761</v>
      </c>
      <c r="W161" s="48">
        <v>284.2400606516441</v>
      </c>
      <c r="X161" s="68">
        <v>0.14348465074105557</v>
      </c>
      <c r="Y161" s="59">
        <v>10.920354843139648</v>
      </c>
      <c r="Z161" s="59">
        <v>0</v>
      </c>
      <c r="AA161" s="59">
        <v>0</v>
      </c>
      <c r="AB161" s="59">
        <v>51.70444869995117</v>
      </c>
      <c r="AC161" s="59">
        <v>284.24005126953125</v>
      </c>
      <c r="AD161" s="68">
        <v>0.1819041669368744</v>
      </c>
      <c r="AE161" s="59"/>
      <c r="AF161" s="59"/>
      <c r="AG161" s="59"/>
      <c r="AH161" s="59"/>
      <c r="AI161" s="59"/>
      <c r="AJ161" s="59"/>
      <c r="AK161" s="59"/>
      <c r="AL161" s="48"/>
      <c r="AM161" s="48"/>
      <c r="AN161" s="48"/>
      <c r="AO161" s="48"/>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row>
    <row r="162" spans="1:101" ht="12.75" customHeight="1">
      <c r="A162"/>
      <c r="B162" t="s">
        <v>1271</v>
      </c>
      <c r="C162" s="48">
        <v>9</v>
      </c>
      <c r="D162" s="48">
        <v>38.72627420753446</v>
      </c>
      <c r="E162" s="48">
        <v>104.72</v>
      </c>
      <c r="F162" s="48">
        <v>0</v>
      </c>
      <c r="G162" s="48">
        <v>0</v>
      </c>
      <c r="H162" s="48"/>
      <c r="I162" s="48">
        <v>0.17</v>
      </c>
      <c r="J162" s="48">
        <v>0</v>
      </c>
      <c r="K162" s="48">
        <v>41.67915261585896</v>
      </c>
      <c r="L162" s="48">
        <v>0</v>
      </c>
      <c r="M162" s="48">
        <v>0.027987612411379814</v>
      </c>
      <c r="N162" s="48">
        <v>104.72002234534256</v>
      </c>
      <c r="O162" s="48">
        <v>0</v>
      </c>
      <c r="P162" s="48">
        <v>0</v>
      </c>
      <c r="Q162" s="48">
        <v>104.72002410888672</v>
      </c>
      <c r="R162" s="48">
        <v>349.5630240794259</v>
      </c>
      <c r="S162" s="48">
        <v>13.310573631949355</v>
      </c>
      <c r="T162" s="48">
        <v>0</v>
      </c>
      <c r="U162" s="48">
        <v>1.7151422500610352</v>
      </c>
      <c r="V162" s="48">
        <v>15.02571588201039</v>
      </c>
      <c r="W162" s="48">
        <v>104.72002234534256</v>
      </c>
      <c r="X162" s="68">
        <v>0.1434846512203658</v>
      </c>
      <c r="Y162" s="59">
        <v>4.023289203643799</v>
      </c>
      <c r="Z162" s="59">
        <v>0</v>
      </c>
      <c r="AA162" s="59">
        <v>0</v>
      </c>
      <c r="AB162" s="59">
        <v>19.04900550842285</v>
      </c>
      <c r="AC162" s="59">
        <v>104.72002410888672</v>
      </c>
      <c r="AD162" s="68">
        <v>0.181904137134552</v>
      </c>
      <c r="AE162" s="59"/>
      <c r="AF162" s="59"/>
      <c r="AG162" s="59"/>
      <c r="AH162" s="59"/>
      <c r="AI162" s="59"/>
      <c r="AJ162" s="59"/>
      <c r="AK162" s="59"/>
      <c r="AL162" s="48"/>
      <c r="AM162" s="48"/>
      <c r="AN162" s="48"/>
      <c r="AO162" s="48"/>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row>
    <row r="163" spans="1:101" ht="12.75" customHeight="1">
      <c r="A163"/>
      <c r="B163" t="s">
        <v>1285</v>
      </c>
      <c r="C163" s="48">
        <v>9</v>
      </c>
      <c r="D163" s="48">
        <v>77.45254841506892</v>
      </c>
      <c r="E163" s="48">
        <v>209.44</v>
      </c>
      <c r="F163" s="48">
        <v>0</v>
      </c>
      <c r="G163" s="48">
        <v>0</v>
      </c>
      <c r="H163" s="48"/>
      <c r="I163" s="48">
        <v>0.17</v>
      </c>
      <c r="J163" s="48">
        <v>0</v>
      </c>
      <c r="K163" s="48">
        <v>83.35830523171792</v>
      </c>
      <c r="L163" s="48">
        <v>0</v>
      </c>
      <c r="M163" s="48">
        <v>0.05597522482275963</v>
      </c>
      <c r="N163" s="48">
        <v>209.4400446906851</v>
      </c>
      <c r="O163" s="48">
        <v>0</v>
      </c>
      <c r="P163" s="48">
        <v>0</v>
      </c>
      <c r="Q163" s="48">
        <v>209.44004821777344</v>
      </c>
      <c r="R163" s="48">
        <v>349.5630240794259</v>
      </c>
      <c r="S163" s="48">
        <v>26.62114726389871</v>
      </c>
      <c r="T163" s="48">
        <v>0</v>
      </c>
      <c r="U163" s="48">
        <v>3.4302845001220703</v>
      </c>
      <c r="V163" s="48">
        <v>30.05143176402078</v>
      </c>
      <c r="W163" s="48">
        <v>209.4400446906851</v>
      </c>
      <c r="X163" s="68">
        <v>0.1434846512203658</v>
      </c>
      <c r="Y163" s="59">
        <v>8.046578407287598</v>
      </c>
      <c r="Z163" s="59">
        <v>0</v>
      </c>
      <c r="AA163" s="59">
        <v>0</v>
      </c>
      <c r="AB163" s="59">
        <v>38.0980110168457</v>
      </c>
      <c r="AC163" s="59">
        <v>209.44004821777344</v>
      </c>
      <c r="AD163" s="68">
        <v>0.181904137134552</v>
      </c>
      <c r="AE163" s="59"/>
      <c r="AF163" s="59"/>
      <c r="AG163" s="59"/>
      <c r="AH163" s="59"/>
      <c r="AI163" s="59"/>
      <c r="AJ163" s="59"/>
      <c r="AK163" s="59"/>
      <c r="AL163" s="48"/>
      <c r="AM163" s="48"/>
      <c r="AN163" s="48"/>
      <c r="AO163" s="48"/>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row>
    <row r="164" spans="1:101" ht="12.75" customHeight="1">
      <c r="A164"/>
      <c r="B164" t="s">
        <v>1291</v>
      </c>
      <c r="C164" s="48">
        <v>9</v>
      </c>
      <c r="D164" s="48">
        <v>94.04952307544079</v>
      </c>
      <c r="E164" s="48">
        <v>254.32</v>
      </c>
      <c r="F164" s="48">
        <v>0</v>
      </c>
      <c r="G164" s="48">
        <v>0</v>
      </c>
      <c r="H164" s="48"/>
      <c r="I164" s="48">
        <v>0.17</v>
      </c>
      <c r="J164" s="48">
        <v>0</v>
      </c>
      <c r="K164" s="48">
        <v>101.22079920994314</v>
      </c>
      <c r="L164" s="48">
        <v>0</v>
      </c>
      <c r="M164" s="48">
        <v>0.0679699182510376</v>
      </c>
      <c r="N164" s="48">
        <v>254.3200542672605</v>
      </c>
      <c r="O164" s="48">
        <v>0</v>
      </c>
      <c r="P164" s="48">
        <v>0</v>
      </c>
      <c r="Q164" s="48">
        <v>254.32005310058594</v>
      </c>
      <c r="R164" s="48">
        <v>349.5630102730603</v>
      </c>
      <c r="S164" s="48">
        <v>32.32567882044843</v>
      </c>
      <c r="T164" s="48">
        <v>0</v>
      </c>
      <c r="U164" s="48">
        <v>4.165345191955566</v>
      </c>
      <c r="V164" s="48">
        <v>36.491024012404</v>
      </c>
      <c r="W164" s="48">
        <v>254.3200542672605</v>
      </c>
      <c r="X164" s="68">
        <v>0.1434846501489663</v>
      </c>
      <c r="Y164" s="59">
        <v>9.770844459533691</v>
      </c>
      <c r="Z164" s="59">
        <v>0</v>
      </c>
      <c r="AA164" s="59">
        <v>0</v>
      </c>
      <c r="AB164" s="59">
        <v>46.261871337890625</v>
      </c>
      <c r="AC164" s="59">
        <v>254.32005310058594</v>
      </c>
      <c r="AD164" s="68">
        <v>0.181904137134552</v>
      </c>
      <c r="AE164" s="59"/>
      <c r="AF164" s="59"/>
      <c r="AG164" s="59"/>
      <c r="AH164" s="59"/>
      <c r="AI164" s="59"/>
      <c r="AJ164" s="59"/>
      <c r="AK164" s="59"/>
      <c r="AL164" s="48"/>
      <c r="AM164" s="48"/>
      <c r="AN164" s="48"/>
      <c r="AO164" s="48"/>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row>
    <row r="165" spans="1:101" ht="12.75" customHeight="1">
      <c r="A165"/>
      <c r="B165" t="s">
        <v>1266</v>
      </c>
      <c r="C165" s="48">
        <v>9</v>
      </c>
      <c r="D165" s="48">
        <v>27.661624433953193</v>
      </c>
      <c r="E165" s="48">
        <v>74.8</v>
      </c>
      <c r="F165" s="48">
        <v>0</v>
      </c>
      <c r="G165" s="48">
        <v>0</v>
      </c>
      <c r="H165" s="48"/>
      <c r="I165" s="48">
        <v>0.17</v>
      </c>
      <c r="J165" s="48">
        <v>0</v>
      </c>
      <c r="K165" s="48">
        <v>29.770823297042124</v>
      </c>
      <c r="L165" s="48">
        <v>0</v>
      </c>
      <c r="M165" s="48">
        <v>0.019991151988506317</v>
      </c>
      <c r="N165" s="48">
        <v>74.80001596095897</v>
      </c>
      <c r="O165" s="48">
        <v>0</v>
      </c>
      <c r="P165" s="48">
        <v>0</v>
      </c>
      <c r="Q165" s="48">
        <v>74.80001831054688</v>
      </c>
      <c r="R165" s="48">
        <v>349.56301886368755</v>
      </c>
      <c r="S165" s="48">
        <v>9.50755259424955</v>
      </c>
      <c r="T165" s="48">
        <v>0</v>
      </c>
      <c r="U165" s="48">
        <v>1.2251015901565552</v>
      </c>
      <c r="V165" s="48">
        <v>10.732654184406105</v>
      </c>
      <c r="W165" s="48">
        <v>74.80001596095897</v>
      </c>
      <c r="X165" s="68">
        <v>0.14348465099269353</v>
      </c>
      <c r="Y165" s="59">
        <v>2.8737776279449463</v>
      </c>
      <c r="Z165" s="59">
        <v>0</v>
      </c>
      <c r="AA165" s="59">
        <v>0</v>
      </c>
      <c r="AB165" s="59">
        <v>13.60643196105957</v>
      </c>
      <c r="AC165" s="59">
        <v>74.80001831054688</v>
      </c>
      <c r="AD165" s="68">
        <v>0.1819041222333908</v>
      </c>
      <c r="AE165" s="59"/>
      <c r="AF165" s="59"/>
      <c r="AG165" s="59"/>
      <c r="AH165" s="59"/>
      <c r="AI165" s="59"/>
      <c r="AJ165" s="59"/>
      <c r="AK165" s="59"/>
      <c r="AL165" s="48"/>
      <c r="AM165" s="48"/>
      <c r="AN165" s="48"/>
      <c r="AO165" s="48"/>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row>
    <row r="166" spans="1:101" ht="12.75" customHeight="1">
      <c r="A166"/>
      <c r="B166" t="s">
        <v>1287</v>
      </c>
      <c r="C166" s="48">
        <v>9</v>
      </c>
      <c r="D166" s="48">
        <v>82.98487330185958</v>
      </c>
      <c r="E166" s="48">
        <v>224.4</v>
      </c>
      <c r="F166" s="48">
        <v>0</v>
      </c>
      <c r="G166" s="48">
        <v>0</v>
      </c>
      <c r="H166" s="48"/>
      <c r="I166" s="48">
        <v>0.17</v>
      </c>
      <c r="J166" s="48">
        <v>0</v>
      </c>
      <c r="K166" s="48">
        <v>89.31246989112637</v>
      </c>
      <c r="L166" s="48">
        <v>0</v>
      </c>
      <c r="M166" s="48">
        <v>0.05997345596551895</v>
      </c>
      <c r="N166" s="48">
        <v>224.40004788287692</v>
      </c>
      <c r="O166" s="48">
        <v>0</v>
      </c>
      <c r="P166" s="48">
        <v>0</v>
      </c>
      <c r="Q166" s="48">
        <v>224.40005493164062</v>
      </c>
      <c r="R166" s="48">
        <v>349.56304320379905</v>
      </c>
      <c r="S166" s="48">
        <v>28.522657782748663</v>
      </c>
      <c r="T166" s="48">
        <v>0</v>
      </c>
      <c r="U166" s="48">
        <v>3.675304651260376</v>
      </c>
      <c r="V166" s="48">
        <v>32.19796243400904</v>
      </c>
      <c r="W166" s="48">
        <v>224.40004788287692</v>
      </c>
      <c r="X166" s="68">
        <v>0.14348465046145803</v>
      </c>
      <c r="Y166" s="59">
        <v>8.621333122253418</v>
      </c>
      <c r="Z166" s="59">
        <v>0</v>
      </c>
      <c r="AA166" s="59">
        <v>0</v>
      </c>
      <c r="AB166" s="59">
        <v>40.81929397583008</v>
      </c>
      <c r="AC166" s="59">
        <v>224.40005493164062</v>
      </c>
      <c r="AD166" s="68">
        <v>0.1819041222333908</v>
      </c>
      <c r="AE166" s="59"/>
      <c r="AF166" s="59"/>
      <c r="AG166" s="59"/>
      <c r="AH166" s="59"/>
      <c r="AI166" s="59"/>
      <c r="AJ166" s="59"/>
      <c r="AK166" s="59"/>
      <c r="AL166" s="48"/>
      <c r="AM166" s="48"/>
      <c r="AN166" s="48"/>
      <c r="AO166" s="48"/>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row>
    <row r="167" spans="1:101" ht="12.75" customHeight="1">
      <c r="A167"/>
      <c r="B167" t="s">
        <v>1293</v>
      </c>
      <c r="C167" s="48">
        <v>9</v>
      </c>
      <c r="D167" s="48">
        <v>99.58184796223145</v>
      </c>
      <c r="E167" s="48">
        <v>269.28</v>
      </c>
      <c r="F167" s="48">
        <v>0</v>
      </c>
      <c r="G167" s="48">
        <v>0</v>
      </c>
      <c r="H167" s="48"/>
      <c r="I167" s="48">
        <v>0.17</v>
      </c>
      <c r="J167" s="48">
        <v>0</v>
      </c>
      <c r="K167" s="48">
        <v>107.17496386935159</v>
      </c>
      <c r="L167" s="48">
        <v>0</v>
      </c>
      <c r="M167" s="48">
        <v>0.07196814566850662</v>
      </c>
      <c r="N167" s="48">
        <v>269.2800574594523</v>
      </c>
      <c r="O167" s="48">
        <v>0</v>
      </c>
      <c r="P167" s="48">
        <v>0</v>
      </c>
      <c r="Q167" s="48">
        <v>269.2800598144531</v>
      </c>
      <c r="R167" s="48">
        <v>349.56302697705826</v>
      </c>
      <c r="S167" s="48">
        <v>34.2271893392984</v>
      </c>
      <c r="T167" s="48">
        <v>0</v>
      </c>
      <c r="U167" s="48">
        <v>4.410365581512451</v>
      </c>
      <c r="V167" s="48">
        <v>38.63755492081085</v>
      </c>
      <c r="W167" s="48">
        <v>269.2800574594523</v>
      </c>
      <c r="X167" s="68">
        <v>0.14348465046145806</v>
      </c>
      <c r="Y167" s="59">
        <v>10.345600128173828</v>
      </c>
      <c r="Z167" s="59">
        <v>0</v>
      </c>
      <c r="AA167" s="59">
        <v>0</v>
      </c>
      <c r="AB167" s="59">
        <v>48.983154296875</v>
      </c>
      <c r="AC167" s="59">
        <v>269.2800598144531</v>
      </c>
      <c r="AD167" s="68">
        <v>0.1819041222333908</v>
      </c>
      <c r="AE167" s="59"/>
      <c r="AF167" s="59"/>
      <c r="AG167" s="59"/>
      <c r="AH167" s="59"/>
      <c r="AI167" s="59"/>
      <c r="AJ167" s="59"/>
      <c r="AK167" s="59"/>
      <c r="AL167" s="48"/>
      <c r="AM167" s="48"/>
      <c r="AN167" s="48"/>
      <c r="AO167" s="48"/>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row>
    <row r="168" spans="1:101" ht="12.75" customHeight="1">
      <c r="A168"/>
      <c r="B168" t="s">
        <v>1297</v>
      </c>
      <c r="C168" s="48">
        <v>9</v>
      </c>
      <c r="D168" s="48">
        <v>110.64649773581277</v>
      </c>
      <c r="E168" s="48">
        <v>299.2</v>
      </c>
      <c r="F168" s="48">
        <v>0</v>
      </c>
      <c r="G168" s="48">
        <v>0</v>
      </c>
      <c r="H168" s="48"/>
      <c r="I168" s="48">
        <v>0.17</v>
      </c>
      <c r="J168" s="48">
        <v>0</v>
      </c>
      <c r="K168" s="48">
        <v>119.0832931881685</v>
      </c>
      <c r="L168" s="48">
        <v>0</v>
      </c>
      <c r="M168" s="48">
        <v>0.07996460795402527</v>
      </c>
      <c r="N168" s="48">
        <v>299.2000638438359</v>
      </c>
      <c r="O168" s="48">
        <v>0</v>
      </c>
      <c r="P168" s="48">
        <v>0</v>
      </c>
      <c r="Q168" s="48">
        <v>299.2000732421875</v>
      </c>
      <c r="R168" s="48">
        <v>349.56301886368755</v>
      </c>
      <c r="S168" s="48">
        <v>38.0302103769982</v>
      </c>
      <c r="T168" s="48">
        <v>0</v>
      </c>
      <c r="U168" s="48">
        <v>4.900406360626221</v>
      </c>
      <c r="V168" s="48">
        <v>42.93061673762442</v>
      </c>
      <c r="W168" s="48">
        <v>299.2000638438359</v>
      </c>
      <c r="X168" s="68">
        <v>0.14348465099269353</v>
      </c>
      <c r="Y168" s="59">
        <v>11.495110511779785</v>
      </c>
      <c r="Z168" s="59">
        <v>0</v>
      </c>
      <c r="AA168" s="59">
        <v>0</v>
      </c>
      <c r="AB168" s="59">
        <v>54.42572784423828</v>
      </c>
      <c r="AC168" s="59">
        <v>299.2000732421875</v>
      </c>
      <c r="AD168" s="68">
        <v>0.1819041222333908</v>
      </c>
      <c r="AE168" s="59"/>
      <c r="AF168" s="59"/>
      <c r="AG168" s="59"/>
      <c r="AH168" s="59"/>
      <c r="AI168" s="59"/>
      <c r="AJ168" s="59"/>
      <c r="AK168" s="59"/>
      <c r="AL168" s="48"/>
      <c r="AM168" s="48"/>
      <c r="AN168" s="48"/>
      <c r="AO168" s="4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row>
    <row r="169" spans="1:101" ht="12.75" customHeight="1">
      <c r="A169"/>
      <c r="B169" t="s">
        <v>1275</v>
      </c>
      <c r="C169" s="48">
        <v>9</v>
      </c>
      <c r="D169" s="48">
        <v>48.82653061224488</v>
      </c>
      <c r="E169" s="48">
        <v>147.06</v>
      </c>
      <c r="F169" s="48">
        <v>0</v>
      </c>
      <c r="G169" s="48">
        <v>0</v>
      </c>
      <c r="H169" s="48"/>
      <c r="I169" s="48">
        <v>0.17</v>
      </c>
      <c r="J169" s="48">
        <v>0</v>
      </c>
      <c r="K169" s="48">
        <v>52.54955357142855</v>
      </c>
      <c r="L169" s="48">
        <v>0</v>
      </c>
      <c r="M169" s="48">
        <v>0.03528710454702377</v>
      </c>
      <c r="N169" s="48">
        <v>147.06003137992815</v>
      </c>
      <c r="O169" s="48">
        <v>0</v>
      </c>
      <c r="P169" s="48">
        <v>0</v>
      </c>
      <c r="Q169" s="48">
        <v>147.06002807617188</v>
      </c>
      <c r="R169" s="48">
        <v>389.3500732771358</v>
      </c>
      <c r="S169" s="48">
        <v>16.782123873421092</v>
      </c>
      <c r="T169" s="48">
        <v>0</v>
      </c>
      <c r="U169" s="48">
        <v>2.162471055984497</v>
      </c>
      <c r="V169" s="48">
        <v>18.94459492940559</v>
      </c>
      <c r="W169" s="48">
        <v>147.06003137992815</v>
      </c>
      <c r="X169" s="68">
        <v>0.12882218745392768</v>
      </c>
      <c r="Y169" s="59">
        <v>5.072608470916748</v>
      </c>
      <c r="Z169" s="59">
        <v>0</v>
      </c>
      <c r="AA169" s="59">
        <v>0</v>
      </c>
      <c r="AB169" s="59">
        <v>24.0172061920166</v>
      </c>
      <c r="AC169" s="59">
        <v>147.06002807617188</v>
      </c>
      <c r="AD169" s="68">
        <v>0.16331566870212555</v>
      </c>
      <c r="AE169" s="59"/>
      <c r="AF169" s="59"/>
      <c r="AG169" s="59"/>
      <c r="AH169" s="59"/>
      <c r="AI169" s="59"/>
      <c r="AJ169" s="59"/>
      <c r="AK169" s="59"/>
      <c r="AL169" s="48"/>
      <c r="AM169" s="48"/>
      <c r="AN169" s="48"/>
      <c r="AO169" s="48"/>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row>
    <row r="170" spans="1:101" ht="12.75" customHeight="1">
      <c r="A170"/>
      <c r="B170" t="s">
        <v>1279</v>
      </c>
      <c r="C170" s="48">
        <v>9</v>
      </c>
      <c r="D170" s="48">
        <v>59.67687074829928</v>
      </c>
      <c r="E170" s="48">
        <v>179.74</v>
      </c>
      <c r="F170" s="48">
        <v>0</v>
      </c>
      <c r="G170" s="48">
        <v>0</v>
      </c>
      <c r="H170" s="48"/>
      <c r="I170" s="48">
        <v>0.17</v>
      </c>
      <c r="J170" s="48">
        <v>0</v>
      </c>
      <c r="K170" s="48">
        <v>64.2272321428571</v>
      </c>
      <c r="L170" s="48">
        <v>0</v>
      </c>
      <c r="M170" s="48">
        <v>0.04312868043780327</v>
      </c>
      <c r="N170" s="48">
        <v>179.74003835324555</v>
      </c>
      <c r="O170" s="48">
        <v>0</v>
      </c>
      <c r="P170" s="48">
        <v>0</v>
      </c>
      <c r="Q170" s="48">
        <v>179.7400360107422</v>
      </c>
      <c r="R170" s="48">
        <v>389.35005823418834</v>
      </c>
      <c r="S170" s="48">
        <v>20.511484734181305</v>
      </c>
      <c r="T170" s="48">
        <v>0</v>
      </c>
      <c r="U170" s="48">
        <v>2.6430201530456543</v>
      </c>
      <c r="V170" s="48">
        <v>23.15450488722696</v>
      </c>
      <c r="W170" s="48">
        <v>179.74003835324555</v>
      </c>
      <c r="X170" s="68">
        <v>0.12882218730654266</v>
      </c>
      <c r="Y170" s="59">
        <v>6.199854850769043</v>
      </c>
      <c r="Z170" s="59">
        <v>0</v>
      </c>
      <c r="AA170" s="59">
        <v>0</v>
      </c>
      <c r="AB170" s="59">
        <v>29.35436248779297</v>
      </c>
      <c r="AC170" s="59">
        <v>179.7400360107422</v>
      </c>
      <c r="AD170" s="68">
        <v>0.16331565380096436</v>
      </c>
      <c r="AE170" s="59"/>
      <c r="AF170" s="59"/>
      <c r="AG170" s="59"/>
      <c r="AH170" s="59"/>
      <c r="AI170" s="59"/>
      <c r="AJ170" s="59"/>
      <c r="AK170" s="59"/>
      <c r="AL170" s="48"/>
      <c r="AM170" s="48"/>
      <c r="AN170" s="48"/>
      <c r="AO170" s="48"/>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row>
    <row r="171" spans="1:101" ht="12.75" customHeight="1">
      <c r="A171"/>
      <c r="B171" t="s">
        <v>1283</v>
      </c>
      <c r="C171" s="48">
        <v>9</v>
      </c>
      <c r="D171" s="48">
        <v>70.52721088435374</v>
      </c>
      <c r="E171" s="48">
        <v>212.42</v>
      </c>
      <c r="F171" s="48">
        <v>0</v>
      </c>
      <c r="G171" s="48">
        <v>0</v>
      </c>
      <c r="H171" s="48"/>
      <c r="I171" s="48">
        <v>0.17</v>
      </c>
      <c r="J171" s="48">
        <v>0</v>
      </c>
      <c r="K171" s="48">
        <v>75.9049107142857</v>
      </c>
      <c r="L171" s="48">
        <v>0</v>
      </c>
      <c r="M171" s="48">
        <v>0.05097026005387306</v>
      </c>
      <c r="N171" s="48">
        <v>212.4200453265629</v>
      </c>
      <c r="O171" s="48">
        <v>0</v>
      </c>
      <c r="P171" s="48">
        <v>0</v>
      </c>
      <c r="Q171" s="48">
        <v>212.4200439453125</v>
      </c>
      <c r="R171" s="48">
        <v>389.35007645929755</v>
      </c>
      <c r="S171" s="48">
        <v>24.24084559494159</v>
      </c>
      <c r="T171" s="48">
        <v>0</v>
      </c>
      <c r="U171" s="48">
        <v>3.1235692501068115</v>
      </c>
      <c r="V171" s="48">
        <v>27.3644148450484</v>
      </c>
      <c r="W171" s="48">
        <v>212.4200453265629</v>
      </c>
      <c r="X171" s="68">
        <v>0.12882218720450725</v>
      </c>
      <c r="Y171" s="59">
        <v>7.327101230621338</v>
      </c>
      <c r="Z171" s="59">
        <v>0</v>
      </c>
      <c r="AA171" s="59">
        <v>0</v>
      </c>
      <c r="AB171" s="59">
        <v>34.6915168762207</v>
      </c>
      <c r="AC171" s="59">
        <v>212.4200439453125</v>
      </c>
      <c r="AD171" s="68">
        <v>0.16331565380096436</v>
      </c>
      <c r="AE171" s="59"/>
      <c r="AF171" s="59"/>
      <c r="AG171" s="59"/>
      <c r="AH171" s="59"/>
      <c r="AI171" s="59"/>
      <c r="AJ171" s="59"/>
      <c r="AK171" s="59"/>
      <c r="AL171" s="48"/>
      <c r="AM171" s="48"/>
      <c r="AN171" s="48"/>
      <c r="AO171" s="48"/>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row>
    <row r="172" spans="1:101" ht="12.75" customHeight="1">
      <c r="A172"/>
      <c r="B172" t="s">
        <v>1273</v>
      </c>
      <c r="C172" s="48">
        <v>9</v>
      </c>
      <c r="D172" s="48">
        <v>43.40136054421771</v>
      </c>
      <c r="E172" s="48">
        <v>130.72</v>
      </c>
      <c r="F172" s="48">
        <v>0</v>
      </c>
      <c r="G172" s="48">
        <v>0</v>
      </c>
      <c r="H172" s="48"/>
      <c r="I172" s="48">
        <v>0.17</v>
      </c>
      <c r="J172" s="48">
        <v>0</v>
      </c>
      <c r="K172" s="48">
        <v>46.71071428571431</v>
      </c>
      <c r="L172" s="48">
        <v>0</v>
      </c>
      <c r="M172" s="48">
        <v>0.031366314738988876</v>
      </c>
      <c r="N172" s="48">
        <v>130.72002789326947</v>
      </c>
      <c r="O172" s="48">
        <v>0</v>
      </c>
      <c r="P172" s="48">
        <v>0</v>
      </c>
      <c r="Q172" s="48">
        <v>130.72003173828125</v>
      </c>
      <c r="R172" s="48">
        <v>389.35008361916175</v>
      </c>
      <c r="S172" s="48">
        <v>14.917443443040975</v>
      </c>
      <c r="T172" s="48">
        <v>0</v>
      </c>
      <c r="U172" s="48">
        <v>1.922196388244629</v>
      </c>
      <c r="V172" s="48">
        <v>16.839639831285602</v>
      </c>
      <c r="W172" s="48">
        <v>130.72002789326947</v>
      </c>
      <c r="X172" s="68">
        <v>0.12882218664331116</v>
      </c>
      <c r="Y172" s="59">
        <v>4.50898551940918</v>
      </c>
      <c r="Z172" s="59">
        <v>0</v>
      </c>
      <c r="AA172" s="59">
        <v>0</v>
      </c>
      <c r="AB172" s="59">
        <v>21.34862518310547</v>
      </c>
      <c r="AC172" s="59">
        <v>130.72003173828125</v>
      </c>
      <c r="AD172" s="68">
        <v>0.16331563889980316</v>
      </c>
      <c r="AE172" s="59"/>
      <c r="AF172" s="59"/>
      <c r="AG172" s="59"/>
      <c r="AH172" s="59"/>
      <c r="AI172" s="59"/>
      <c r="AJ172" s="59"/>
      <c r="AK172" s="59"/>
      <c r="AL172" s="48"/>
      <c r="AM172" s="48"/>
      <c r="AN172" s="48"/>
      <c r="AO172" s="48"/>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row>
    <row r="173" spans="1:101" ht="12.75" customHeight="1">
      <c r="A173"/>
      <c r="B173" t="s">
        <v>1277</v>
      </c>
      <c r="C173" s="48">
        <v>9</v>
      </c>
      <c r="D173" s="48">
        <v>54.25170068027205</v>
      </c>
      <c r="E173" s="48">
        <v>163.4</v>
      </c>
      <c r="F173" s="48">
        <v>0</v>
      </c>
      <c r="G173" s="48">
        <v>0</v>
      </c>
      <c r="H173" s="48"/>
      <c r="I173" s="48">
        <v>0.17</v>
      </c>
      <c r="J173" s="48">
        <v>0</v>
      </c>
      <c r="K173" s="48">
        <v>58.3883928571428</v>
      </c>
      <c r="L173" s="48">
        <v>0</v>
      </c>
      <c r="M173" s="48">
        <v>0.03920789062976837</v>
      </c>
      <c r="N173" s="48">
        <v>163.40003486658685</v>
      </c>
      <c r="O173" s="48">
        <v>0</v>
      </c>
      <c r="P173" s="48">
        <v>0</v>
      </c>
      <c r="Q173" s="48">
        <v>163.40003967285156</v>
      </c>
      <c r="R173" s="48">
        <v>389.35010223480987</v>
      </c>
      <c r="S173" s="48">
        <v>18.646804303801176</v>
      </c>
      <c r="T173" s="48">
        <v>0</v>
      </c>
      <c r="U173" s="48">
        <v>2.402745485305786</v>
      </c>
      <c r="V173" s="48">
        <v>21.049549789106962</v>
      </c>
      <c r="W173" s="48">
        <v>163.40003486658685</v>
      </c>
      <c r="X173" s="68">
        <v>0.1288221866433109</v>
      </c>
      <c r="Y173" s="59">
        <v>5.636232376098633</v>
      </c>
      <c r="Z173" s="59">
        <v>0</v>
      </c>
      <c r="AA173" s="59">
        <v>0</v>
      </c>
      <c r="AB173" s="59">
        <v>26.685781478881836</v>
      </c>
      <c r="AC173" s="59">
        <v>163.40003967285156</v>
      </c>
      <c r="AD173" s="68">
        <v>0.16331563889980316</v>
      </c>
      <c r="AE173" s="59"/>
      <c r="AF173" s="59"/>
      <c r="AG173" s="59"/>
      <c r="AH173" s="59"/>
      <c r="AI173" s="59"/>
      <c r="AJ173" s="59"/>
      <c r="AK173" s="59"/>
      <c r="AL173" s="48"/>
      <c r="AM173" s="48"/>
      <c r="AN173" s="48"/>
      <c r="AO173" s="48"/>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row>
    <row r="174" spans="1:101" ht="12.75" customHeight="1">
      <c r="A174"/>
      <c r="B174" t="s">
        <v>1281</v>
      </c>
      <c r="C174" s="48">
        <v>9</v>
      </c>
      <c r="D174" s="48">
        <v>65.10204081632662</v>
      </c>
      <c r="E174" s="48">
        <v>196.08</v>
      </c>
      <c r="F174" s="48">
        <v>0</v>
      </c>
      <c r="G174" s="48">
        <v>0</v>
      </c>
      <c r="H174" s="48"/>
      <c r="I174" s="48">
        <v>0.17</v>
      </c>
      <c r="J174" s="48">
        <v>0</v>
      </c>
      <c r="K174" s="48">
        <v>70.06607142857153</v>
      </c>
      <c r="L174" s="48">
        <v>0</v>
      </c>
      <c r="M174" s="48">
        <v>0.047049470245838165</v>
      </c>
      <c r="N174" s="48">
        <v>196.08004183990423</v>
      </c>
      <c r="O174" s="48">
        <v>0</v>
      </c>
      <c r="P174" s="48">
        <v>0</v>
      </c>
      <c r="Q174" s="48">
        <v>196.08004760742188</v>
      </c>
      <c r="R174" s="48">
        <v>389.3500836191614</v>
      </c>
      <c r="S174" s="48">
        <v>22.376165164561513</v>
      </c>
      <c r="T174" s="48">
        <v>0</v>
      </c>
      <c r="U174" s="48">
        <v>2.8832945823669434</v>
      </c>
      <c r="V174" s="48">
        <v>25.259459746928457</v>
      </c>
      <c r="W174" s="48">
        <v>196.08004183990423</v>
      </c>
      <c r="X174" s="68">
        <v>0.12882218664331144</v>
      </c>
      <c r="Y174" s="59">
        <v>6.7634782791137695</v>
      </c>
      <c r="Z174" s="59">
        <v>0</v>
      </c>
      <c r="AA174" s="59">
        <v>0</v>
      </c>
      <c r="AB174" s="59">
        <v>32.0229377746582</v>
      </c>
      <c r="AC174" s="59">
        <v>196.08004760742188</v>
      </c>
      <c r="AD174" s="68">
        <v>0.16331563889980316</v>
      </c>
      <c r="AE174" s="59"/>
      <c r="AF174" s="59"/>
      <c r="AG174" s="59"/>
      <c r="AH174" s="59"/>
      <c r="AI174" s="59"/>
      <c r="AJ174" s="59"/>
      <c r="AK174" s="59"/>
      <c r="AL174" s="48"/>
      <c r="AM174" s="48"/>
      <c r="AN174" s="48"/>
      <c r="AO174" s="48"/>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row>
    <row r="175" spans="1:101" ht="12.75" customHeight="1">
      <c r="A175"/>
      <c r="B175" t="s">
        <v>1109</v>
      </c>
      <c r="C175" s="48">
        <v>9</v>
      </c>
      <c r="D175" s="48">
        <v>28.06628769630987</v>
      </c>
      <c r="E175" s="48">
        <v>89.76</v>
      </c>
      <c r="F175" s="48">
        <v>0</v>
      </c>
      <c r="G175" s="48">
        <v>0</v>
      </c>
      <c r="H175" s="48"/>
      <c r="I175" s="48">
        <v>0.17</v>
      </c>
      <c r="J175" s="48">
        <v>0</v>
      </c>
      <c r="K175" s="48">
        <v>30.2063421331535</v>
      </c>
      <c r="L175" s="48">
        <v>0</v>
      </c>
      <c r="M175" s="48">
        <v>0.02028360404074192</v>
      </c>
      <c r="N175" s="48">
        <v>89.76001915315078</v>
      </c>
      <c r="O175" s="48">
        <v>0</v>
      </c>
      <c r="P175" s="48">
        <v>0</v>
      </c>
      <c r="Q175" s="48">
        <v>89.76001739501953</v>
      </c>
      <c r="R175" s="48">
        <v>413.4275560112943</v>
      </c>
      <c r="S175" s="48">
        <v>9.646639048083927</v>
      </c>
      <c r="T175" s="48">
        <v>0</v>
      </c>
      <c r="U175" s="48">
        <v>1.2430236339569092</v>
      </c>
      <c r="V175" s="48">
        <v>10.889662682040836</v>
      </c>
      <c r="W175" s="48">
        <v>89.76001915315078</v>
      </c>
      <c r="X175" s="68">
        <v>0.12131974552568468</v>
      </c>
      <c r="Y175" s="59">
        <v>2.915818452835083</v>
      </c>
      <c r="Z175" s="59">
        <v>0</v>
      </c>
      <c r="AA175" s="59">
        <v>0</v>
      </c>
      <c r="AB175" s="59">
        <v>13.805482864379883</v>
      </c>
      <c r="AC175" s="59">
        <v>89.76001739501953</v>
      </c>
      <c r="AD175" s="68">
        <v>0.15380437672138214</v>
      </c>
      <c r="AE175" s="59"/>
      <c r="AF175" s="59"/>
      <c r="AG175" s="59"/>
      <c r="AH175" s="59"/>
      <c r="AI175" s="59"/>
      <c r="AJ175" s="59"/>
      <c r="AK175" s="59"/>
      <c r="AL175" s="48"/>
      <c r="AM175" s="48"/>
      <c r="AN175" s="48"/>
      <c r="AO175" s="48"/>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row>
    <row r="176" spans="1:101" ht="12.75" customHeight="1">
      <c r="A176"/>
      <c r="B176" t="s">
        <v>1129</v>
      </c>
      <c r="C176" s="48">
        <v>9</v>
      </c>
      <c r="D176" s="48">
        <v>74.84343385682632</v>
      </c>
      <c r="E176" s="48">
        <v>239.36</v>
      </c>
      <c r="F176" s="48">
        <v>0</v>
      </c>
      <c r="G176" s="48">
        <v>0</v>
      </c>
      <c r="H176" s="48"/>
      <c r="I176" s="48">
        <v>0.17</v>
      </c>
      <c r="J176" s="48">
        <v>0</v>
      </c>
      <c r="K176" s="48">
        <v>80.55024568840933</v>
      </c>
      <c r="L176" s="48">
        <v>0</v>
      </c>
      <c r="M176" s="48">
        <v>0.054089609533548355</v>
      </c>
      <c r="N176" s="48">
        <v>239.36005107506872</v>
      </c>
      <c r="O176" s="48">
        <v>0</v>
      </c>
      <c r="P176" s="48">
        <v>0</v>
      </c>
      <c r="Q176" s="48">
        <v>239.36004638671875</v>
      </c>
      <c r="R176" s="48">
        <v>413.4275650072341</v>
      </c>
      <c r="S176" s="48">
        <v>25.724370794890454</v>
      </c>
      <c r="T176" s="48">
        <v>0</v>
      </c>
      <c r="U176" s="48">
        <v>3.314729690551758</v>
      </c>
      <c r="V176" s="48">
        <v>29.039100485442212</v>
      </c>
      <c r="W176" s="48">
        <v>239.36005107506872</v>
      </c>
      <c r="X176" s="68">
        <v>0.12131974552568463</v>
      </c>
      <c r="Y176" s="59">
        <v>7.775516033172607</v>
      </c>
      <c r="Z176" s="59">
        <v>0</v>
      </c>
      <c r="AA176" s="59">
        <v>0</v>
      </c>
      <c r="AB176" s="59">
        <v>36.81462097167969</v>
      </c>
      <c r="AC176" s="59">
        <v>239.36004638671875</v>
      </c>
      <c r="AD176" s="68">
        <v>0.15380437672138214</v>
      </c>
      <c r="AE176" s="59"/>
      <c r="AF176" s="59"/>
      <c r="AG176" s="59"/>
      <c r="AH176" s="59"/>
      <c r="AI176" s="59"/>
      <c r="AJ176" s="59"/>
      <c r="AK176" s="59"/>
      <c r="AL176" s="48"/>
      <c r="AM176" s="48"/>
      <c r="AN176" s="48"/>
      <c r="AO176" s="48"/>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row>
    <row r="177" spans="1:101" ht="12.75" customHeight="1">
      <c r="A177"/>
      <c r="B177" t="s">
        <v>1135</v>
      </c>
      <c r="C177" s="48">
        <v>9</v>
      </c>
      <c r="D177" s="48">
        <v>88.87657770498117</v>
      </c>
      <c r="E177" s="48">
        <v>284.24</v>
      </c>
      <c r="F177" s="48">
        <v>0</v>
      </c>
      <c r="G177" s="48">
        <v>0</v>
      </c>
      <c r="H177" s="48"/>
      <c r="I177" s="48">
        <v>0.17</v>
      </c>
      <c r="J177" s="48">
        <v>0</v>
      </c>
      <c r="K177" s="48">
        <v>95.65341675498598</v>
      </c>
      <c r="L177" s="48">
        <v>0</v>
      </c>
      <c r="M177" s="48">
        <v>0.06423141062259674</v>
      </c>
      <c r="N177" s="48">
        <v>284.2400606516441</v>
      </c>
      <c r="O177" s="48">
        <v>0</v>
      </c>
      <c r="P177" s="48">
        <v>0</v>
      </c>
      <c r="Q177" s="48">
        <v>284.24005126953125</v>
      </c>
      <c r="R177" s="48">
        <v>413.42757495011534</v>
      </c>
      <c r="S177" s="48">
        <v>30.54769031893239</v>
      </c>
      <c r="T177" s="48">
        <v>0</v>
      </c>
      <c r="U177" s="48">
        <v>3.936241626739502</v>
      </c>
      <c r="V177" s="48">
        <v>34.48393194567189</v>
      </c>
      <c r="W177" s="48">
        <v>284.2400606516441</v>
      </c>
      <c r="X177" s="68">
        <v>0.12131974594508105</v>
      </c>
      <c r="Y177" s="59">
        <v>9.23342514038086</v>
      </c>
      <c r="Z177" s="59">
        <v>0</v>
      </c>
      <c r="AA177" s="59">
        <v>0</v>
      </c>
      <c r="AB177" s="59">
        <v>43.71736526489258</v>
      </c>
      <c r="AC177" s="59">
        <v>284.24005126953125</v>
      </c>
      <c r="AD177" s="68">
        <v>0.15380437672138214</v>
      </c>
      <c r="AE177" s="59"/>
      <c r="AF177" s="59"/>
      <c r="AG177" s="59"/>
      <c r="AH177" s="59"/>
      <c r="AI177" s="59"/>
      <c r="AJ177" s="59"/>
      <c r="AK177" s="59"/>
      <c r="AL177" s="48"/>
      <c r="AM177" s="48"/>
      <c r="AN177" s="48"/>
      <c r="AO177" s="48"/>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row>
    <row r="178" spans="1:101" ht="12.75" customHeight="1">
      <c r="A178"/>
      <c r="B178" t="s">
        <v>1131</v>
      </c>
      <c r="C178" s="48">
        <v>9</v>
      </c>
      <c r="D178" s="48">
        <v>79.52114847287794</v>
      </c>
      <c r="E178" s="48">
        <v>254.32</v>
      </c>
      <c r="F178" s="48">
        <v>0</v>
      </c>
      <c r="G178" s="48">
        <v>0</v>
      </c>
      <c r="H178" s="48"/>
      <c r="I178" s="48">
        <v>0.17</v>
      </c>
      <c r="J178" s="48">
        <v>0</v>
      </c>
      <c r="K178" s="48">
        <v>85.58463604393488</v>
      </c>
      <c r="L178" s="48">
        <v>0</v>
      </c>
      <c r="M178" s="48">
        <v>0.057470209896564484</v>
      </c>
      <c r="N178" s="48">
        <v>254.3200542672605</v>
      </c>
      <c r="O178" s="48">
        <v>0</v>
      </c>
      <c r="P178" s="48">
        <v>0</v>
      </c>
      <c r="Q178" s="48">
        <v>254.32005310058594</v>
      </c>
      <c r="R178" s="48">
        <v>413.427560244678</v>
      </c>
      <c r="S178" s="48">
        <v>27.332143969571092</v>
      </c>
      <c r="T178" s="48">
        <v>0</v>
      </c>
      <c r="U178" s="48">
        <v>3.521900177001953</v>
      </c>
      <c r="V178" s="48">
        <v>30.854044146573045</v>
      </c>
      <c r="W178" s="48">
        <v>254.3200542672605</v>
      </c>
      <c r="X178" s="68">
        <v>0.1213197450569473</v>
      </c>
      <c r="Y178" s="59">
        <v>8.26148509979248</v>
      </c>
      <c r="Z178" s="59">
        <v>0</v>
      </c>
      <c r="AA178" s="59">
        <v>0</v>
      </c>
      <c r="AB178" s="59">
        <v>39.11553192138672</v>
      </c>
      <c r="AC178" s="59">
        <v>254.32005310058594</v>
      </c>
      <c r="AD178" s="68">
        <v>0.15380436182022095</v>
      </c>
      <c r="AE178" s="59"/>
      <c r="AF178" s="59"/>
      <c r="AG178" s="59"/>
      <c r="AH178" s="59"/>
      <c r="AI178" s="59"/>
      <c r="AJ178" s="59"/>
      <c r="AK178" s="59"/>
      <c r="AL178" s="48"/>
      <c r="AM178" s="48"/>
      <c r="AN178" s="48"/>
      <c r="AO178" s="4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row>
    <row r="179" spans="1:101" ht="12.75" customHeight="1">
      <c r="A179"/>
      <c r="B179" t="s">
        <v>1107</v>
      </c>
      <c r="C179" s="48">
        <v>9</v>
      </c>
      <c r="D179" s="48">
        <v>23.388573080258254</v>
      </c>
      <c r="E179" s="48">
        <v>74.8</v>
      </c>
      <c r="F179" s="48">
        <v>0</v>
      </c>
      <c r="G179" s="48">
        <v>0</v>
      </c>
      <c r="H179" s="48"/>
      <c r="I179" s="48">
        <v>0.17</v>
      </c>
      <c r="J179" s="48">
        <v>0</v>
      </c>
      <c r="K179" s="48">
        <v>25.171951777627946</v>
      </c>
      <c r="L179" s="48">
        <v>0</v>
      </c>
      <c r="M179" s="48">
        <v>0.016903003677725792</v>
      </c>
      <c r="N179" s="48">
        <v>74.80001596095897</v>
      </c>
      <c r="O179" s="48">
        <v>0</v>
      </c>
      <c r="P179" s="48">
        <v>0</v>
      </c>
      <c r="Q179" s="48">
        <v>74.80001831054688</v>
      </c>
      <c r="R179" s="48">
        <v>413.4275704047975</v>
      </c>
      <c r="S179" s="48">
        <v>8.038865873403278</v>
      </c>
      <c r="T179" s="48">
        <v>0</v>
      </c>
      <c r="U179" s="48">
        <v>1.0358530282974243</v>
      </c>
      <c r="V179" s="48">
        <v>9.074718901700702</v>
      </c>
      <c r="W179" s="48">
        <v>74.80001596095897</v>
      </c>
      <c r="X179" s="68">
        <v>0.12131974552568478</v>
      </c>
      <c r="Y179" s="59">
        <v>2.4298489093780518</v>
      </c>
      <c r="Z179" s="59">
        <v>0</v>
      </c>
      <c r="AA179" s="59">
        <v>0</v>
      </c>
      <c r="AB179" s="59">
        <v>11.504568099975586</v>
      </c>
      <c r="AC179" s="59">
        <v>74.80001831054688</v>
      </c>
      <c r="AD179" s="68">
        <v>0.15380434691905975</v>
      </c>
      <c r="AE179" s="59"/>
      <c r="AF179" s="59"/>
      <c r="AG179" s="59"/>
      <c r="AH179" s="59"/>
      <c r="AI179" s="59"/>
      <c r="AJ179" s="59"/>
      <c r="AK179" s="59"/>
      <c r="AL179" s="48"/>
      <c r="AM179" s="48"/>
      <c r="AN179" s="48"/>
      <c r="AO179" s="48"/>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row>
    <row r="180" spans="1:101" ht="12.75" customHeight="1">
      <c r="A180"/>
      <c r="B180" t="s">
        <v>1127</v>
      </c>
      <c r="C180" s="48">
        <v>9</v>
      </c>
      <c r="D180" s="48">
        <v>70.16571924077459</v>
      </c>
      <c r="E180" s="48">
        <v>224.4</v>
      </c>
      <c r="F180" s="48">
        <v>0</v>
      </c>
      <c r="G180" s="48">
        <v>0</v>
      </c>
      <c r="H180" s="48"/>
      <c r="I180" s="48">
        <v>0.17</v>
      </c>
      <c r="J180" s="48">
        <v>0</v>
      </c>
      <c r="K180" s="48">
        <v>75.51585533288365</v>
      </c>
      <c r="L180" s="48">
        <v>0</v>
      </c>
      <c r="M180" s="48">
        <v>0.05070900917053223</v>
      </c>
      <c r="N180" s="48">
        <v>224.40004788287692</v>
      </c>
      <c r="O180" s="48">
        <v>0</v>
      </c>
      <c r="P180" s="48">
        <v>0</v>
      </c>
      <c r="Q180" s="48">
        <v>224.40005493164062</v>
      </c>
      <c r="R180" s="48">
        <v>413.4275991918058</v>
      </c>
      <c r="S180" s="48">
        <v>24.11659762020978</v>
      </c>
      <c r="T180" s="48">
        <v>0</v>
      </c>
      <c r="U180" s="48">
        <v>3.1075592041015625</v>
      </c>
      <c r="V180" s="48">
        <v>27.224156824311343</v>
      </c>
      <c r="W180" s="48">
        <v>224.40004788287692</v>
      </c>
      <c r="X180" s="68">
        <v>0.12131974605692013</v>
      </c>
      <c r="Y180" s="59">
        <v>7.289546012878418</v>
      </c>
      <c r="Z180" s="59">
        <v>0</v>
      </c>
      <c r="AA180" s="59">
        <v>0</v>
      </c>
      <c r="AB180" s="59">
        <v>34.513702392578125</v>
      </c>
      <c r="AC180" s="59">
        <v>224.40005493164062</v>
      </c>
      <c r="AD180" s="68">
        <v>0.15380434691905975</v>
      </c>
      <c r="AE180" s="59"/>
      <c r="AF180" s="59"/>
      <c r="AG180" s="59"/>
      <c r="AH180" s="59"/>
      <c r="AI180" s="59"/>
      <c r="AJ180" s="59"/>
      <c r="AK180" s="59"/>
      <c r="AL180" s="48"/>
      <c r="AM180" s="48"/>
      <c r="AN180" s="48"/>
      <c r="AO180" s="48"/>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row>
    <row r="181" spans="1:101" ht="12.75" customHeight="1">
      <c r="A181"/>
      <c r="B181" t="s">
        <v>1133</v>
      </c>
      <c r="C181" s="48">
        <v>9</v>
      </c>
      <c r="D181" s="48">
        <v>84.19886308892956</v>
      </c>
      <c r="E181" s="48">
        <v>269.28</v>
      </c>
      <c r="F181" s="48">
        <v>0</v>
      </c>
      <c r="G181" s="48">
        <v>0</v>
      </c>
      <c r="H181" s="48"/>
      <c r="I181" s="48">
        <v>0.17</v>
      </c>
      <c r="J181" s="48">
        <v>0</v>
      </c>
      <c r="K181" s="48">
        <v>90.61902639946042</v>
      </c>
      <c r="L181" s="48">
        <v>0</v>
      </c>
      <c r="M181" s="48">
        <v>0.06085081025958061</v>
      </c>
      <c r="N181" s="48">
        <v>269.2800574594523</v>
      </c>
      <c r="O181" s="48">
        <v>0</v>
      </c>
      <c r="P181" s="48">
        <v>0</v>
      </c>
      <c r="Q181" s="48">
        <v>269.2800598144531</v>
      </c>
      <c r="R181" s="48">
        <v>413.4275800004674</v>
      </c>
      <c r="S181" s="48">
        <v>28.93991714425178</v>
      </c>
      <c r="T181" s="48">
        <v>0</v>
      </c>
      <c r="U181" s="48">
        <v>3.7290709018707275</v>
      </c>
      <c r="V181" s="48">
        <v>32.66898804612251</v>
      </c>
      <c r="W181" s="48">
        <v>269.2800574594523</v>
      </c>
      <c r="X181" s="68">
        <v>0.12131974552568471</v>
      </c>
      <c r="Y181" s="59">
        <v>8.747455596923828</v>
      </c>
      <c r="Z181" s="59">
        <v>0</v>
      </c>
      <c r="AA181" s="59">
        <v>0</v>
      </c>
      <c r="AB181" s="59">
        <v>41.41644287109375</v>
      </c>
      <c r="AC181" s="59">
        <v>269.2800598144531</v>
      </c>
      <c r="AD181" s="68">
        <v>0.15380434691905975</v>
      </c>
      <c r="AE181" s="59"/>
      <c r="AF181" s="59"/>
      <c r="AG181" s="59"/>
      <c r="AH181" s="59"/>
      <c r="AI181" s="59"/>
      <c r="AJ181" s="59"/>
      <c r="AK181" s="59"/>
      <c r="AL181" s="48"/>
      <c r="AM181" s="48"/>
      <c r="AN181" s="48"/>
      <c r="AO181" s="48"/>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row>
    <row r="182" spans="1:101" ht="12.75" customHeight="1">
      <c r="A182"/>
      <c r="B182" t="s">
        <v>1137</v>
      </c>
      <c r="C182" s="48">
        <v>9</v>
      </c>
      <c r="D182" s="48">
        <v>93.55429232103302</v>
      </c>
      <c r="E182" s="48">
        <v>299.2</v>
      </c>
      <c r="F182" s="48">
        <v>0</v>
      </c>
      <c r="G182" s="48">
        <v>0</v>
      </c>
      <c r="H182" s="48"/>
      <c r="I182" s="48">
        <v>0.17</v>
      </c>
      <c r="J182" s="48">
        <v>0</v>
      </c>
      <c r="K182" s="48">
        <v>100.68780711051178</v>
      </c>
      <c r="L182" s="48">
        <v>0</v>
      </c>
      <c r="M182" s="48">
        <v>0.06761201471090317</v>
      </c>
      <c r="N182" s="48">
        <v>299.2000638438359</v>
      </c>
      <c r="O182" s="48">
        <v>0</v>
      </c>
      <c r="P182" s="48">
        <v>0</v>
      </c>
      <c r="Q182" s="48">
        <v>299.2000732421875</v>
      </c>
      <c r="R182" s="48">
        <v>413.4275704047975</v>
      </c>
      <c r="S182" s="48">
        <v>32.15546349361311</v>
      </c>
      <c r="T182" s="48">
        <v>0</v>
      </c>
      <c r="U182" s="48">
        <v>4.143412113189697</v>
      </c>
      <c r="V182" s="48">
        <v>36.29887560680281</v>
      </c>
      <c r="W182" s="48">
        <v>299.2000638438359</v>
      </c>
      <c r="X182" s="68">
        <v>0.12131974552568478</v>
      </c>
      <c r="Y182" s="59">
        <v>9.719395637512207</v>
      </c>
      <c r="Z182" s="59">
        <v>0</v>
      </c>
      <c r="AA182" s="59">
        <v>0</v>
      </c>
      <c r="AB182" s="59">
        <v>46.018272399902344</v>
      </c>
      <c r="AC182" s="59">
        <v>299.2000732421875</v>
      </c>
      <c r="AD182" s="68">
        <v>0.15380434691905975</v>
      </c>
      <c r="AE182" s="59"/>
      <c r="AF182" s="59"/>
      <c r="AG182" s="59"/>
      <c r="AH182" s="59"/>
      <c r="AI182" s="59"/>
      <c r="AJ182" s="59"/>
      <c r="AK182" s="59"/>
      <c r="AL182" s="48"/>
      <c r="AM182" s="48"/>
      <c r="AN182" s="48"/>
      <c r="AO182" s="48"/>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row>
    <row r="183" spans="1:101" ht="12.75" customHeight="1">
      <c r="A183"/>
      <c r="B183" t="s">
        <v>1111</v>
      </c>
      <c r="C183" s="48">
        <v>9</v>
      </c>
      <c r="D183" s="48">
        <v>32.74400231236149</v>
      </c>
      <c r="E183" s="48">
        <v>104.72</v>
      </c>
      <c r="F183" s="48">
        <v>0</v>
      </c>
      <c r="G183" s="48">
        <v>0</v>
      </c>
      <c r="H183" s="48"/>
      <c r="I183" s="48">
        <v>0.17</v>
      </c>
      <c r="J183" s="48">
        <v>0</v>
      </c>
      <c r="K183" s="48">
        <v>35.24073248867905</v>
      </c>
      <c r="L183" s="48">
        <v>0</v>
      </c>
      <c r="M183" s="48">
        <v>0.02366420440375805</v>
      </c>
      <c r="N183" s="48">
        <v>104.72002234534256</v>
      </c>
      <c r="O183" s="48">
        <v>0</v>
      </c>
      <c r="P183" s="48">
        <v>0</v>
      </c>
      <c r="Q183" s="48">
        <v>104.72002410888672</v>
      </c>
      <c r="R183" s="48">
        <v>413.42757657344276</v>
      </c>
      <c r="S183" s="48">
        <v>11.254412222764566</v>
      </c>
      <c r="T183" s="48">
        <v>0</v>
      </c>
      <c r="U183" s="48">
        <v>1.450194239616394</v>
      </c>
      <c r="V183" s="48">
        <v>12.70460646238096</v>
      </c>
      <c r="W183" s="48">
        <v>104.72002234534256</v>
      </c>
      <c r="X183" s="68">
        <v>0.12131974552568456</v>
      </c>
      <c r="Y183" s="59">
        <v>3.4017879962921143</v>
      </c>
      <c r="Z183" s="59">
        <v>0</v>
      </c>
      <c r="AA183" s="59">
        <v>0</v>
      </c>
      <c r="AB183" s="59">
        <v>16.106393814086914</v>
      </c>
      <c r="AC183" s="59">
        <v>104.72002410888672</v>
      </c>
      <c r="AD183" s="68">
        <v>0.15380433201789856</v>
      </c>
      <c r="AE183" s="59"/>
      <c r="AF183" s="59"/>
      <c r="AG183" s="59"/>
      <c r="AH183" s="59"/>
      <c r="AI183" s="59"/>
      <c r="AJ183" s="59"/>
      <c r="AK183" s="59"/>
      <c r="AL183" s="48"/>
      <c r="AM183" s="48"/>
      <c r="AN183" s="48"/>
      <c r="AO183" s="48"/>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row>
    <row r="184" spans="1:101" ht="12.75" customHeight="1">
      <c r="A184"/>
      <c r="B184" t="s">
        <v>1125</v>
      </c>
      <c r="C184" s="48">
        <v>9</v>
      </c>
      <c r="D184" s="48">
        <v>65.48800462472298</v>
      </c>
      <c r="E184" s="48">
        <v>209.44</v>
      </c>
      <c r="F184" s="48">
        <v>0</v>
      </c>
      <c r="G184" s="48">
        <v>0</v>
      </c>
      <c r="H184" s="48"/>
      <c r="I184" s="48">
        <v>0.17</v>
      </c>
      <c r="J184" s="48">
        <v>0</v>
      </c>
      <c r="K184" s="48">
        <v>70.4814649773581</v>
      </c>
      <c r="L184" s="48">
        <v>0</v>
      </c>
      <c r="M184" s="48">
        <v>0.0473284088075161</v>
      </c>
      <c r="N184" s="48">
        <v>209.4400446906851</v>
      </c>
      <c r="O184" s="48">
        <v>0</v>
      </c>
      <c r="P184" s="48">
        <v>0</v>
      </c>
      <c r="Q184" s="48">
        <v>209.44004821777344</v>
      </c>
      <c r="R184" s="48">
        <v>413.42757657344276</v>
      </c>
      <c r="S184" s="48">
        <v>22.508824445529132</v>
      </c>
      <c r="T184" s="48">
        <v>0</v>
      </c>
      <c r="U184" s="48">
        <v>2.900388479232788</v>
      </c>
      <c r="V184" s="48">
        <v>25.40921292476192</v>
      </c>
      <c r="W184" s="48">
        <v>209.4400446906851</v>
      </c>
      <c r="X184" s="68">
        <v>0.12131974552568456</v>
      </c>
      <c r="Y184" s="59">
        <v>6.8035759925842285</v>
      </c>
      <c r="Z184" s="59">
        <v>0</v>
      </c>
      <c r="AA184" s="59">
        <v>0</v>
      </c>
      <c r="AB184" s="59">
        <v>32.21278762817383</v>
      </c>
      <c r="AC184" s="59">
        <v>209.44004821777344</v>
      </c>
      <c r="AD184" s="68">
        <v>0.15380433201789856</v>
      </c>
      <c r="AE184" s="59"/>
      <c r="AF184" s="59"/>
      <c r="AG184" s="59"/>
      <c r="AH184" s="59"/>
      <c r="AI184" s="59"/>
      <c r="AJ184" s="59"/>
      <c r="AK184" s="59"/>
      <c r="AL184" s="48"/>
      <c r="AM184" s="48"/>
      <c r="AN184" s="48"/>
      <c r="AO184" s="48"/>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row>
    <row r="185" spans="1:101" ht="12.75" customHeight="1">
      <c r="A185"/>
      <c r="B185" t="s">
        <v>1115</v>
      </c>
      <c r="C185" s="48">
        <v>9</v>
      </c>
      <c r="D185" s="48">
        <v>41.28401360544217</v>
      </c>
      <c r="E185" s="48">
        <v>147.06</v>
      </c>
      <c r="F185" s="48">
        <v>0</v>
      </c>
      <c r="G185" s="48">
        <v>0</v>
      </c>
      <c r="H185" s="48"/>
      <c r="I185" s="48">
        <v>0.17</v>
      </c>
      <c r="J185" s="48">
        <v>0</v>
      </c>
      <c r="K185" s="48">
        <v>44.43191964285713</v>
      </c>
      <c r="L185" s="48">
        <v>0</v>
      </c>
      <c r="M185" s="48">
        <v>0.029836099594831467</v>
      </c>
      <c r="N185" s="48">
        <v>147.06003137992815</v>
      </c>
      <c r="O185" s="48">
        <v>0</v>
      </c>
      <c r="P185" s="48">
        <v>0</v>
      </c>
      <c r="Q185" s="48">
        <v>147.06002807617188</v>
      </c>
      <c r="R185" s="48">
        <v>460.48365000150625</v>
      </c>
      <c r="S185" s="48">
        <v>14.189691989804842</v>
      </c>
      <c r="T185" s="48">
        <v>0</v>
      </c>
      <c r="U185" s="48">
        <v>1.8284215927124023</v>
      </c>
      <c r="V185" s="48">
        <v>16.018113582517245</v>
      </c>
      <c r="W185" s="48">
        <v>147.06003137992815</v>
      </c>
      <c r="X185" s="68">
        <v>0.10892227774067724</v>
      </c>
      <c r="Y185" s="59">
        <v>4.289013862609863</v>
      </c>
      <c r="Z185" s="59">
        <v>0</v>
      </c>
      <c r="AA185" s="59">
        <v>0</v>
      </c>
      <c r="AB185" s="59">
        <v>20.307130813598633</v>
      </c>
      <c r="AC185" s="59">
        <v>147.06002807617188</v>
      </c>
      <c r="AD185" s="68">
        <v>0.13808736205101013</v>
      </c>
      <c r="AE185" s="59"/>
      <c r="AF185" s="59"/>
      <c r="AG185" s="59"/>
      <c r="AH185" s="59"/>
      <c r="AI185" s="59"/>
      <c r="AJ185" s="59"/>
      <c r="AK185" s="59"/>
      <c r="AL185" s="48"/>
      <c r="AM185" s="48"/>
      <c r="AN185" s="48"/>
      <c r="AO185" s="48"/>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row>
    <row r="186" spans="1:101" ht="12.75" customHeight="1">
      <c r="A186"/>
      <c r="B186" t="s">
        <v>1119</v>
      </c>
      <c r="C186" s="48">
        <v>9</v>
      </c>
      <c r="D186" s="48">
        <v>50.45823885109593</v>
      </c>
      <c r="E186" s="48">
        <v>179.74</v>
      </c>
      <c r="F186" s="48">
        <v>0</v>
      </c>
      <c r="G186" s="48">
        <v>0</v>
      </c>
      <c r="H186" s="48"/>
      <c r="I186" s="48">
        <v>0.17</v>
      </c>
      <c r="J186" s="48">
        <v>0</v>
      </c>
      <c r="K186" s="48">
        <v>54.30567956349199</v>
      </c>
      <c r="L186" s="48">
        <v>0</v>
      </c>
      <c r="M186" s="48">
        <v>0.03646634519100189</v>
      </c>
      <c r="N186" s="48">
        <v>179.74003835324555</v>
      </c>
      <c r="O186" s="48">
        <v>0</v>
      </c>
      <c r="P186" s="48">
        <v>0</v>
      </c>
      <c r="Q186" s="48">
        <v>179.7400360107422</v>
      </c>
      <c r="R186" s="48">
        <v>460.4836322102392</v>
      </c>
      <c r="S186" s="48">
        <v>17.342956876428115</v>
      </c>
      <c r="T186" s="48">
        <v>0</v>
      </c>
      <c r="U186" s="48">
        <v>2.2347373962402344</v>
      </c>
      <c r="V186" s="48">
        <v>19.57769427266835</v>
      </c>
      <c r="W186" s="48">
        <v>179.74003835324555</v>
      </c>
      <c r="X186" s="68">
        <v>0.1089222771511378</v>
      </c>
      <c r="Y186" s="59">
        <v>5.242127418518066</v>
      </c>
      <c r="Z186" s="59">
        <v>0</v>
      </c>
      <c r="AA186" s="59">
        <v>0</v>
      </c>
      <c r="AB186" s="59">
        <v>24.81982421875</v>
      </c>
      <c r="AC186" s="59">
        <v>179.7400360107422</v>
      </c>
      <c r="AD186" s="68">
        <v>0.13808734714984894</v>
      </c>
      <c r="AE186" s="59"/>
      <c r="AF186" s="59"/>
      <c r="AG186" s="59"/>
      <c r="AH186" s="59"/>
      <c r="AI186" s="59"/>
      <c r="AJ186" s="59"/>
      <c r="AK186" s="59"/>
      <c r="AL186" s="48"/>
      <c r="AM186" s="48"/>
      <c r="AN186" s="48"/>
      <c r="AO186" s="48"/>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row>
    <row r="187" spans="1:101" ht="12.75" customHeight="1">
      <c r="A187"/>
      <c r="B187" t="s">
        <v>1123</v>
      </c>
      <c r="C187" s="48">
        <v>9</v>
      </c>
      <c r="D187" s="48">
        <v>59.6324640967498</v>
      </c>
      <c r="E187" s="48">
        <v>212.42</v>
      </c>
      <c r="F187" s="48">
        <v>0</v>
      </c>
      <c r="G187" s="48">
        <v>0</v>
      </c>
      <c r="H187" s="48"/>
      <c r="I187" s="48">
        <v>0.17</v>
      </c>
      <c r="J187" s="48">
        <v>0</v>
      </c>
      <c r="K187" s="48">
        <v>64.17943948412697</v>
      </c>
      <c r="L187" s="48">
        <v>0</v>
      </c>
      <c r="M187" s="48">
        <v>0.04309658706188202</v>
      </c>
      <c r="N187" s="48">
        <v>212.4200453265629</v>
      </c>
      <c r="O187" s="48">
        <v>0</v>
      </c>
      <c r="P187" s="48">
        <v>0</v>
      </c>
      <c r="Q187" s="48">
        <v>212.4200439453125</v>
      </c>
      <c r="R187" s="48">
        <v>460.48365376504364</v>
      </c>
      <c r="S187" s="48">
        <v>20.496221763051448</v>
      </c>
      <c r="T187" s="48">
        <v>0</v>
      </c>
      <c r="U187" s="48">
        <v>2.6410534381866455</v>
      </c>
      <c r="V187" s="48">
        <v>23.137275201238094</v>
      </c>
      <c r="W187" s="48">
        <v>212.4200453265629</v>
      </c>
      <c r="X187" s="68">
        <v>0.10892227786538751</v>
      </c>
      <c r="Y187" s="59">
        <v>6.195242404937744</v>
      </c>
      <c r="Z187" s="59">
        <v>0</v>
      </c>
      <c r="AA187" s="59">
        <v>0</v>
      </c>
      <c r="AB187" s="59">
        <v>29.33251953125</v>
      </c>
      <c r="AC187" s="59">
        <v>212.4200439453125</v>
      </c>
      <c r="AD187" s="68">
        <v>0.13808734714984894</v>
      </c>
      <c r="AE187" s="59"/>
      <c r="AF187" s="59"/>
      <c r="AG187" s="59"/>
      <c r="AH187" s="59"/>
      <c r="AI187" s="59"/>
      <c r="AJ187" s="59"/>
      <c r="AK187" s="59"/>
      <c r="AL187" s="48"/>
      <c r="AM187" s="48"/>
      <c r="AN187" s="48"/>
      <c r="AO187" s="48"/>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row>
    <row r="188" spans="1:101" ht="12.75" customHeight="1">
      <c r="A188"/>
      <c r="B188" t="s">
        <v>1117</v>
      </c>
      <c r="C188" s="48">
        <v>9</v>
      </c>
      <c r="D188" s="48">
        <v>45.87112622826908</v>
      </c>
      <c r="E188" s="48">
        <v>163.4</v>
      </c>
      <c r="F188" s="48">
        <v>0</v>
      </c>
      <c r="G188" s="48">
        <v>0</v>
      </c>
      <c r="H188" s="48"/>
      <c r="I188" s="48">
        <v>0.17</v>
      </c>
      <c r="J188" s="48">
        <v>0</v>
      </c>
      <c r="K188" s="48">
        <v>49.36879960317459</v>
      </c>
      <c r="L188" s="48">
        <v>0</v>
      </c>
      <c r="M188" s="48">
        <v>0.03315122053027153</v>
      </c>
      <c r="N188" s="48">
        <v>163.40003486658685</v>
      </c>
      <c r="O188" s="48">
        <v>0</v>
      </c>
      <c r="P188" s="48">
        <v>0</v>
      </c>
      <c r="Q188" s="48">
        <v>163.40003967285156</v>
      </c>
      <c r="R188" s="48">
        <v>460.4836842496965</v>
      </c>
      <c r="S188" s="48">
        <v>15.766324433116495</v>
      </c>
      <c r="T188" s="48">
        <v>0</v>
      </c>
      <c r="U188" s="48">
        <v>2.0315794944763184</v>
      </c>
      <c r="V188" s="48">
        <v>17.797903927592813</v>
      </c>
      <c r="W188" s="48">
        <v>163.40003486658685</v>
      </c>
      <c r="X188" s="68">
        <v>0.10892227741643065</v>
      </c>
      <c r="Y188" s="59">
        <v>4.765570640563965</v>
      </c>
      <c r="Z188" s="59">
        <v>0</v>
      </c>
      <c r="AA188" s="59">
        <v>0</v>
      </c>
      <c r="AB188" s="59">
        <v>22.563474655151367</v>
      </c>
      <c r="AC188" s="59">
        <v>163.40003967285156</v>
      </c>
      <c r="AD188" s="68">
        <v>0.13808733224868774</v>
      </c>
      <c r="AE188" s="59"/>
      <c r="AF188" s="59"/>
      <c r="AG188" s="59"/>
      <c r="AH188" s="59"/>
      <c r="AI188" s="59"/>
      <c r="AJ188" s="59"/>
      <c r="AK188" s="59"/>
      <c r="AL188" s="48"/>
      <c r="AM188" s="48"/>
      <c r="AN188" s="48"/>
      <c r="AO188" s="4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row>
    <row r="189" spans="1:101" ht="12.75" customHeight="1">
      <c r="A189"/>
      <c r="B189" t="s">
        <v>1113</v>
      </c>
      <c r="C189" s="48">
        <v>9</v>
      </c>
      <c r="D189" s="48">
        <v>36.69690098261526</v>
      </c>
      <c r="E189" s="48">
        <v>130.72</v>
      </c>
      <c r="F189" s="48">
        <v>0</v>
      </c>
      <c r="G189" s="48">
        <v>0</v>
      </c>
      <c r="H189" s="48"/>
      <c r="I189" s="48">
        <v>0.17</v>
      </c>
      <c r="J189" s="48">
        <v>0</v>
      </c>
      <c r="K189" s="48">
        <v>39.49503968253967</v>
      </c>
      <c r="L189" s="48">
        <v>0</v>
      </c>
      <c r="M189" s="48">
        <v>0.026520976796746254</v>
      </c>
      <c r="N189" s="48">
        <v>130.72002789326947</v>
      </c>
      <c r="O189" s="48">
        <v>0</v>
      </c>
      <c r="P189" s="48">
        <v>0</v>
      </c>
      <c r="Q189" s="48">
        <v>130.72003173828125</v>
      </c>
      <c r="R189" s="48">
        <v>460.4836622330028</v>
      </c>
      <c r="S189" s="48">
        <v>12.613059546493197</v>
      </c>
      <c r="T189" s="48">
        <v>0</v>
      </c>
      <c r="U189" s="48">
        <v>1.6252635717391968</v>
      </c>
      <c r="V189" s="48">
        <v>14.238323118232394</v>
      </c>
      <c r="W189" s="48">
        <v>130.72002789326947</v>
      </c>
      <c r="X189" s="68">
        <v>0.10892227723404195</v>
      </c>
      <c r="Y189" s="59">
        <v>3.8124563694000244</v>
      </c>
      <c r="Z189" s="59">
        <v>0</v>
      </c>
      <c r="AA189" s="59">
        <v>0</v>
      </c>
      <c r="AB189" s="59">
        <v>18.050779342651367</v>
      </c>
      <c r="AC189" s="59">
        <v>130.72003173828125</v>
      </c>
      <c r="AD189" s="68">
        <v>0.13808731734752655</v>
      </c>
      <c r="AE189" s="59"/>
      <c r="AF189" s="59"/>
      <c r="AG189" s="59"/>
      <c r="AH189" s="59"/>
      <c r="AI189" s="59"/>
      <c r="AJ189" s="59"/>
      <c r="AK189" s="59"/>
      <c r="AL189" s="48"/>
      <c r="AM189" s="48"/>
      <c r="AN189" s="48"/>
      <c r="AO189" s="48"/>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row>
    <row r="190" spans="1:101" ht="12.75" customHeight="1">
      <c r="A190"/>
      <c r="B190" t="s">
        <v>1121</v>
      </c>
      <c r="C190" s="48">
        <v>9</v>
      </c>
      <c r="D190" s="48">
        <v>55.045351473923006</v>
      </c>
      <c r="E190" s="48">
        <v>196.08</v>
      </c>
      <c r="F190" s="48">
        <v>0</v>
      </c>
      <c r="G190" s="48">
        <v>0</v>
      </c>
      <c r="H190" s="48"/>
      <c r="I190" s="48">
        <v>0.17</v>
      </c>
      <c r="J190" s="48">
        <v>0</v>
      </c>
      <c r="K190" s="48">
        <v>59.24255952380963</v>
      </c>
      <c r="L190" s="48">
        <v>0</v>
      </c>
      <c r="M190" s="48">
        <v>0.039781466126441956</v>
      </c>
      <c r="N190" s="48">
        <v>196.08004183990423</v>
      </c>
      <c r="O190" s="48">
        <v>0</v>
      </c>
      <c r="P190" s="48">
        <v>0</v>
      </c>
      <c r="Q190" s="48">
        <v>196.08004760742188</v>
      </c>
      <c r="R190" s="48">
        <v>460.48366223300184</v>
      </c>
      <c r="S190" s="48">
        <v>18.919589319739824</v>
      </c>
      <c r="T190" s="48">
        <v>0</v>
      </c>
      <c r="U190" s="48">
        <v>2.4378952980041504</v>
      </c>
      <c r="V190" s="48">
        <v>21.357484617743975</v>
      </c>
      <c r="W190" s="48">
        <v>196.08004183990423</v>
      </c>
      <c r="X190" s="68">
        <v>0.10892227693006089</v>
      </c>
      <c r="Y190" s="59">
        <v>5.718684196472168</v>
      </c>
      <c r="Z190" s="59">
        <v>0</v>
      </c>
      <c r="AA190" s="59">
        <v>0</v>
      </c>
      <c r="AB190" s="59">
        <v>27.076168060302734</v>
      </c>
      <c r="AC190" s="59">
        <v>196.08004760742188</v>
      </c>
      <c r="AD190" s="68">
        <v>0.13808731734752655</v>
      </c>
      <c r="AE190" s="59"/>
      <c r="AF190" s="59"/>
      <c r="AG190" s="59"/>
      <c r="AH190" s="59"/>
      <c r="AI190" s="59"/>
      <c r="AJ190" s="59"/>
      <c r="AK190" s="59"/>
      <c r="AL190" s="48"/>
      <c r="AM190" s="48"/>
      <c r="AN190" s="48"/>
      <c r="AO190" s="48"/>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row>
    <row r="191" spans="1:101" ht="12.75" customHeight="1">
      <c r="A191"/>
      <c r="B191" t="s">
        <v>1262</v>
      </c>
      <c r="C191" s="48">
        <v>9</v>
      </c>
      <c r="D191" s="48">
        <v>58.53405915791507</v>
      </c>
      <c r="E191" s="48">
        <v>284.24</v>
      </c>
      <c r="F191" s="48">
        <v>0</v>
      </c>
      <c r="G191" s="48">
        <v>0</v>
      </c>
      <c r="H191" s="48"/>
      <c r="I191" s="48">
        <v>0.17</v>
      </c>
      <c r="J191" s="48">
        <v>0</v>
      </c>
      <c r="K191" s="48">
        <v>62.99728116870609</v>
      </c>
      <c r="L191" s="48">
        <v>0</v>
      </c>
      <c r="M191" s="48">
        <v>0.04230276867747307</v>
      </c>
      <c r="N191" s="48">
        <v>284.2400606516441</v>
      </c>
      <c r="O191" s="48">
        <v>0</v>
      </c>
      <c r="P191" s="48">
        <v>0</v>
      </c>
      <c r="Q191" s="48">
        <v>284.24005126953125</v>
      </c>
      <c r="R191" s="48">
        <v>627.7375688452878</v>
      </c>
      <c r="S191" s="48">
        <v>19.362819755596384</v>
      </c>
      <c r="T191" s="48">
        <v>0</v>
      </c>
      <c r="U191" s="48">
        <v>2.5168192386627197</v>
      </c>
      <c r="V191" s="48">
        <v>21.879638994259103</v>
      </c>
      <c r="W191" s="48">
        <v>284.2400606516441</v>
      </c>
      <c r="X191" s="68">
        <v>0.07697591586526614</v>
      </c>
      <c r="Y191" s="59">
        <v>6.081128120422363</v>
      </c>
      <c r="Z191" s="59">
        <v>0</v>
      </c>
      <c r="AA191" s="59">
        <v>0</v>
      </c>
      <c r="AB191" s="59">
        <v>27.960777282714844</v>
      </c>
      <c r="AC191" s="59">
        <v>284.24005126953125</v>
      </c>
      <c r="AD191" s="68">
        <v>0.09837029129266739</v>
      </c>
      <c r="AE191" s="59"/>
      <c r="AF191" s="59"/>
      <c r="AG191" s="59"/>
      <c r="AH191" s="59"/>
      <c r="AI191" s="59"/>
      <c r="AJ191" s="59"/>
      <c r="AK191" s="59"/>
      <c r="AL191" s="48"/>
      <c r="AM191" s="48"/>
      <c r="AN191" s="48"/>
      <c r="AO191" s="48"/>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row>
    <row r="192" spans="1:101" ht="12.75" customHeight="1">
      <c r="A192"/>
      <c r="B192" t="s">
        <v>150</v>
      </c>
      <c r="C192" s="48">
        <v>9</v>
      </c>
      <c r="D192" s="48">
        <v>18.48443973407842</v>
      </c>
      <c r="E192" s="48">
        <v>89.76</v>
      </c>
      <c r="F192" s="48">
        <v>0</v>
      </c>
      <c r="G192" s="48">
        <v>0</v>
      </c>
      <c r="H192" s="48"/>
      <c r="I192" s="48">
        <v>0.17</v>
      </c>
      <c r="J192" s="48">
        <v>0</v>
      </c>
      <c r="K192" s="48">
        <v>19.893878263801902</v>
      </c>
      <c r="L192" s="48">
        <v>0</v>
      </c>
      <c r="M192" s="48">
        <v>0.01335876900702715</v>
      </c>
      <c r="N192" s="48">
        <v>89.76001915315078</v>
      </c>
      <c r="O192" s="48">
        <v>0</v>
      </c>
      <c r="P192" s="48">
        <v>0</v>
      </c>
      <c r="Q192" s="48">
        <v>89.76001739501953</v>
      </c>
      <c r="R192" s="48">
        <v>627.7375400890807</v>
      </c>
      <c r="S192" s="48">
        <v>6.114574659662015</v>
      </c>
      <c r="T192" s="48">
        <v>0</v>
      </c>
      <c r="U192" s="48">
        <v>0.7947850227355957</v>
      </c>
      <c r="V192" s="48">
        <v>6.909359682397611</v>
      </c>
      <c r="W192" s="48">
        <v>89.76001915315078</v>
      </c>
      <c r="X192" s="68">
        <v>0.07697591586526613</v>
      </c>
      <c r="Y192" s="59">
        <v>1.920356273651123</v>
      </c>
      <c r="Z192" s="59">
        <v>0</v>
      </c>
      <c r="AA192" s="59">
        <v>0</v>
      </c>
      <c r="AB192" s="59">
        <v>8.829717636108398</v>
      </c>
      <c r="AC192" s="59">
        <v>89.76001739501953</v>
      </c>
      <c r="AD192" s="68">
        <v>0.0983702763915062</v>
      </c>
      <c r="AE192" s="59"/>
      <c r="AF192" s="59"/>
      <c r="AG192" s="59"/>
      <c r="AH192" s="59"/>
      <c r="AI192" s="59"/>
      <c r="AJ192" s="59"/>
      <c r="AK192" s="59"/>
      <c r="AL192" s="48"/>
      <c r="AM192" s="48"/>
      <c r="AN192" s="48"/>
      <c r="AO192" s="48"/>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row>
    <row r="193" spans="1:101" ht="12.75" customHeight="1">
      <c r="A193"/>
      <c r="B193" t="s">
        <v>1256</v>
      </c>
      <c r="C193" s="48">
        <v>9</v>
      </c>
      <c r="D193" s="48">
        <v>49.29183929087583</v>
      </c>
      <c r="E193" s="48">
        <v>239.36</v>
      </c>
      <c r="F193" s="48">
        <v>0</v>
      </c>
      <c r="G193" s="48">
        <v>0</v>
      </c>
      <c r="H193" s="48"/>
      <c r="I193" s="48">
        <v>0.17</v>
      </c>
      <c r="J193" s="48">
        <v>0</v>
      </c>
      <c r="K193" s="48">
        <v>53.050342036805105</v>
      </c>
      <c r="L193" s="48">
        <v>0</v>
      </c>
      <c r="M193" s="48">
        <v>0.03562338277697563</v>
      </c>
      <c r="N193" s="48">
        <v>239.36005107506872</v>
      </c>
      <c r="O193" s="48">
        <v>0</v>
      </c>
      <c r="P193" s="48">
        <v>0</v>
      </c>
      <c r="Q193" s="48">
        <v>239.36004638671875</v>
      </c>
      <c r="R193" s="48">
        <v>627.737553748279</v>
      </c>
      <c r="S193" s="48">
        <v>16.305532425765403</v>
      </c>
      <c r="T193" s="48">
        <v>0</v>
      </c>
      <c r="U193" s="48">
        <v>2.119426727294922</v>
      </c>
      <c r="V193" s="48">
        <v>18.424959153060325</v>
      </c>
      <c r="W193" s="48">
        <v>239.36005107506872</v>
      </c>
      <c r="X193" s="68">
        <v>0.07697591586526625</v>
      </c>
      <c r="Y193" s="59">
        <v>5.120949745178223</v>
      </c>
      <c r="Z193" s="59">
        <v>0</v>
      </c>
      <c r="AA193" s="59">
        <v>0</v>
      </c>
      <c r="AB193" s="59">
        <v>23.545913696289062</v>
      </c>
      <c r="AC193" s="59">
        <v>239.36004638671875</v>
      </c>
      <c r="AD193" s="68">
        <v>0.0983702763915062</v>
      </c>
      <c r="AE193" s="59"/>
      <c r="AF193" s="59"/>
      <c r="AG193" s="59"/>
      <c r="AH193" s="59"/>
      <c r="AI193" s="59"/>
      <c r="AJ193" s="59"/>
      <c r="AK193" s="59"/>
      <c r="AL193" s="48"/>
      <c r="AM193" s="48"/>
      <c r="AN193" s="48"/>
      <c r="AO193" s="48"/>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row>
    <row r="194" spans="1:101" ht="12.75" customHeight="1">
      <c r="A194"/>
      <c r="B194" t="s">
        <v>147</v>
      </c>
      <c r="C194" s="48">
        <v>9</v>
      </c>
      <c r="D194" s="48">
        <v>15.403699778398703</v>
      </c>
      <c r="E194" s="48">
        <v>74.8</v>
      </c>
      <c r="F194" s="48">
        <v>0</v>
      </c>
      <c r="G194" s="48">
        <v>0</v>
      </c>
      <c r="H194" s="48"/>
      <c r="I194" s="48">
        <v>0.17</v>
      </c>
      <c r="J194" s="48">
        <v>0</v>
      </c>
      <c r="K194" s="48">
        <v>16.578231886501605</v>
      </c>
      <c r="L194" s="48">
        <v>0</v>
      </c>
      <c r="M194" s="48">
        <v>0.011132307350635529</v>
      </c>
      <c r="N194" s="48">
        <v>74.80001596095897</v>
      </c>
      <c r="O194" s="48">
        <v>0</v>
      </c>
      <c r="P194" s="48">
        <v>0</v>
      </c>
      <c r="Q194" s="48">
        <v>74.80001831054688</v>
      </c>
      <c r="R194" s="48">
        <v>627.7375619437978</v>
      </c>
      <c r="S194" s="48">
        <v>5.095478883051688</v>
      </c>
      <c r="T194" s="48">
        <v>0</v>
      </c>
      <c r="U194" s="48">
        <v>0.6623208522796631</v>
      </c>
      <c r="V194" s="48">
        <v>5.757799735331351</v>
      </c>
      <c r="W194" s="48">
        <v>74.80001596095897</v>
      </c>
      <c r="X194" s="68">
        <v>0.07697591586526625</v>
      </c>
      <c r="Y194" s="59">
        <v>1.600296974182129</v>
      </c>
      <c r="Z194" s="59">
        <v>0</v>
      </c>
      <c r="AA194" s="59">
        <v>0</v>
      </c>
      <c r="AB194" s="59">
        <v>7.358096599578857</v>
      </c>
      <c r="AC194" s="59">
        <v>74.80001831054688</v>
      </c>
      <c r="AD194" s="68">
        <v>0.0983702540397644</v>
      </c>
      <c r="AE194" s="59"/>
      <c r="AF194" s="59"/>
      <c r="AG194" s="59"/>
      <c r="AH194" s="59"/>
      <c r="AI194" s="59"/>
      <c r="AJ194" s="59"/>
      <c r="AK194" s="59"/>
      <c r="AL194" s="48"/>
      <c r="AM194" s="48"/>
      <c r="AN194" s="48"/>
      <c r="AO194" s="48"/>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row>
    <row r="195" spans="1:101" ht="12.75" customHeight="1">
      <c r="A195"/>
      <c r="B195" t="s">
        <v>152</v>
      </c>
      <c r="C195" s="48">
        <v>9</v>
      </c>
      <c r="D195" s="48">
        <v>21.565179689758168</v>
      </c>
      <c r="E195" s="48">
        <v>104.72</v>
      </c>
      <c r="F195" s="48">
        <v>0</v>
      </c>
      <c r="G195" s="48">
        <v>0</v>
      </c>
      <c r="H195" s="48"/>
      <c r="I195" s="48">
        <v>0.17</v>
      </c>
      <c r="J195" s="48">
        <v>0</v>
      </c>
      <c r="K195" s="48">
        <v>23.209524641102227</v>
      </c>
      <c r="L195" s="48">
        <v>0</v>
      </c>
      <c r="M195" s="48">
        <v>0.015585229732096195</v>
      </c>
      <c r="N195" s="48">
        <v>104.72002234534256</v>
      </c>
      <c r="O195" s="48">
        <v>0</v>
      </c>
      <c r="P195" s="48">
        <v>0</v>
      </c>
      <c r="Q195" s="48">
        <v>104.72002410888672</v>
      </c>
      <c r="R195" s="48">
        <v>627.737571310106</v>
      </c>
      <c r="S195" s="48">
        <v>7.133670436272359</v>
      </c>
      <c r="T195" s="48">
        <v>0</v>
      </c>
      <c r="U195" s="48">
        <v>0.9272491931915283</v>
      </c>
      <c r="V195" s="48">
        <v>8.060919629463887</v>
      </c>
      <c r="W195" s="48">
        <v>104.72002234534256</v>
      </c>
      <c r="X195" s="68">
        <v>0.07697591586526623</v>
      </c>
      <c r="Y195" s="59">
        <v>2.240415573120117</v>
      </c>
      <c r="Z195" s="59">
        <v>0</v>
      </c>
      <c r="AA195" s="59">
        <v>0</v>
      </c>
      <c r="AB195" s="59">
        <v>10.301335334777832</v>
      </c>
      <c r="AC195" s="59">
        <v>104.72002410888672</v>
      </c>
      <c r="AD195" s="68">
        <v>0.0983702540397644</v>
      </c>
      <c r="AE195" s="59"/>
      <c r="AF195" s="59"/>
      <c r="AG195" s="59"/>
      <c r="AH195" s="59"/>
      <c r="AI195" s="59"/>
      <c r="AJ195" s="59"/>
      <c r="AK195" s="59"/>
      <c r="AL195" s="48"/>
      <c r="AM195" s="48"/>
      <c r="AN195" s="48"/>
      <c r="AO195" s="48"/>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row>
    <row r="196" spans="1:101" ht="12.75" customHeight="1">
      <c r="A196"/>
      <c r="B196" t="s">
        <v>1252</v>
      </c>
      <c r="C196" s="48">
        <v>9</v>
      </c>
      <c r="D196" s="48">
        <v>43.130359379516335</v>
      </c>
      <c r="E196" s="48">
        <v>209.44</v>
      </c>
      <c r="F196" s="48">
        <v>0</v>
      </c>
      <c r="G196" s="48">
        <v>0</v>
      </c>
      <c r="H196" s="48"/>
      <c r="I196" s="48">
        <v>0.17</v>
      </c>
      <c r="J196" s="48">
        <v>0</v>
      </c>
      <c r="K196" s="48">
        <v>46.419049282204455</v>
      </c>
      <c r="L196" s="48">
        <v>0</v>
      </c>
      <c r="M196" s="48">
        <v>0.03117045946419239</v>
      </c>
      <c r="N196" s="48">
        <v>209.4400446906851</v>
      </c>
      <c r="O196" s="48">
        <v>0</v>
      </c>
      <c r="P196" s="48">
        <v>0</v>
      </c>
      <c r="Q196" s="48">
        <v>209.44004821777344</v>
      </c>
      <c r="R196" s="48">
        <v>627.737571310106</v>
      </c>
      <c r="S196" s="48">
        <v>14.267340872544718</v>
      </c>
      <c r="T196" s="48">
        <v>0</v>
      </c>
      <c r="U196" s="48">
        <v>1.8544983863830566</v>
      </c>
      <c r="V196" s="48">
        <v>16.121839258927775</v>
      </c>
      <c r="W196" s="48">
        <v>209.4400446906851</v>
      </c>
      <c r="X196" s="68">
        <v>0.07697591586526623</v>
      </c>
      <c r="Y196" s="59">
        <v>4.480831146240234</v>
      </c>
      <c r="Z196" s="59">
        <v>0</v>
      </c>
      <c r="AA196" s="59">
        <v>0</v>
      </c>
      <c r="AB196" s="59">
        <v>20.602670669555664</v>
      </c>
      <c r="AC196" s="59">
        <v>209.44004821777344</v>
      </c>
      <c r="AD196" s="68">
        <v>0.0983702540397644</v>
      </c>
      <c r="AE196" s="59"/>
      <c r="AF196" s="59"/>
      <c r="AG196" s="59"/>
      <c r="AH196" s="59"/>
      <c r="AI196" s="59"/>
      <c r="AJ196" s="59"/>
      <c r="AK196" s="59"/>
      <c r="AL196" s="48"/>
      <c r="AM196" s="48"/>
      <c r="AN196" s="48"/>
      <c r="AO196" s="48"/>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row>
    <row r="197" spans="1:101" ht="12.75" customHeight="1">
      <c r="A197"/>
      <c r="B197" t="s">
        <v>1258</v>
      </c>
      <c r="C197" s="48">
        <v>9</v>
      </c>
      <c r="D197" s="48">
        <v>52.37257924655546</v>
      </c>
      <c r="E197" s="48">
        <v>254.32</v>
      </c>
      <c r="F197" s="48">
        <v>0</v>
      </c>
      <c r="G197" s="48">
        <v>0</v>
      </c>
      <c r="H197" s="48"/>
      <c r="I197" s="48">
        <v>0.17</v>
      </c>
      <c r="J197" s="48">
        <v>0</v>
      </c>
      <c r="K197" s="48">
        <v>56.36598841410531</v>
      </c>
      <c r="L197" s="48">
        <v>0</v>
      </c>
      <c r="M197" s="48">
        <v>0.03784984350204468</v>
      </c>
      <c r="N197" s="48">
        <v>254.3200542672605</v>
      </c>
      <c r="O197" s="48">
        <v>0</v>
      </c>
      <c r="P197" s="48">
        <v>0</v>
      </c>
      <c r="Q197" s="48">
        <v>254.32005310058594</v>
      </c>
      <c r="R197" s="48">
        <v>627.7375465169398</v>
      </c>
      <c r="S197" s="48">
        <v>17.3246282023757</v>
      </c>
      <c r="T197" s="48">
        <v>0</v>
      </c>
      <c r="U197" s="48">
        <v>2.2518908977508545</v>
      </c>
      <c r="V197" s="48">
        <v>19.576519100126553</v>
      </c>
      <c r="W197" s="48">
        <v>254.3200542672605</v>
      </c>
      <c r="X197" s="68">
        <v>0.0769759158652661</v>
      </c>
      <c r="Y197" s="59">
        <v>5.441009044647217</v>
      </c>
      <c r="Z197" s="59">
        <v>0</v>
      </c>
      <c r="AA197" s="59">
        <v>0</v>
      </c>
      <c r="AB197" s="59">
        <v>25.017528533935547</v>
      </c>
      <c r="AC197" s="59">
        <v>254.32005310058594</v>
      </c>
      <c r="AD197" s="68">
        <v>0.0983702540397644</v>
      </c>
      <c r="AE197" s="59"/>
      <c r="AF197" s="59"/>
      <c r="AG197" s="59"/>
      <c r="AH197" s="59"/>
      <c r="AI197" s="59"/>
      <c r="AJ197" s="59"/>
      <c r="AK197" s="59"/>
      <c r="AL197" s="48"/>
      <c r="AM197" s="48"/>
      <c r="AN197" s="48"/>
      <c r="AO197" s="48"/>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row>
    <row r="198" spans="1:101" ht="12.75" customHeight="1">
      <c r="A198"/>
      <c r="B198" t="s">
        <v>1260</v>
      </c>
      <c r="C198" s="48">
        <v>9</v>
      </c>
      <c r="D198" s="48">
        <v>55.45331920223521</v>
      </c>
      <c r="E198" s="48">
        <v>269.28</v>
      </c>
      <c r="F198" s="48">
        <v>0</v>
      </c>
      <c r="G198" s="48">
        <v>0</v>
      </c>
      <c r="H198" s="48"/>
      <c r="I198" s="48">
        <v>0.17</v>
      </c>
      <c r="J198" s="48">
        <v>0</v>
      </c>
      <c r="K198" s="48">
        <v>59.68163479140564</v>
      </c>
      <c r="L198" s="48">
        <v>0</v>
      </c>
      <c r="M198" s="48">
        <v>0.040076304227113724</v>
      </c>
      <c r="N198" s="48">
        <v>269.2800574594523</v>
      </c>
      <c r="O198" s="48">
        <v>0</v>
      </c>
      <c r="P198" s="48">
        <v>0</v>
      </c>
      <c r="Q198" s="48">
        <v>269.2800598144531</v>
      </c>
      <c r="R198" s="48">
        <v>627.7375765136111</v>
      </c>
      <c r="S198" s="48">
        <v>18.34372397898603</v>
      </c>
      <c r="T198" s="48">
        <v>0</v>
      </c>
      <c r="U198" s="48">
        <v>2.384355068206787</v>
      </c>
      <c r="V198" s="48">
        <v>20.728079047192818</v>
      </c>
      <c r="W198" s="48">
        <v>269.2800574594523</v>
      </c>
      <c r="X198" s="68">
        <v>0.07697591586526609</v>
      </c>
      <c r="Y198" s="59">
        <v>5.761068820953369</v>
      </c>
      <c r="Z198" s="59">
        <v>0</v>
      </c>
      <c r="AA198" s="59">
        <v>0</v>
      </c>
      <c r="AB198" s="59">
        <v>26.489147186279297</v>
      </c>
      <c r="AC198" s="59">
        <v>269.2800598144531</v>
      </c>
      <c r="AD198" s="68">
        <v>0.0983702540397644</v>
      </c>
      <c r="AE198" s="59"/>
      <c r="AF198" s="59"/>
      <c r="AG198" s="59"/>
      <c r="AH198" s="59"/>
      <c r="AI198" s="59"/>
      <c r="AJ198" s="59"/>
      <c r="AK198" s="59"/>
      <c r="AL198" s="48"/>
      <c r="AM198" s="48"/>
      <c r="AN198" s="48"/>
      <c r="AO198" s="4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row>
    <row r="199" spans="1:101" ht="12.75" customHeight="1">
      <c r="A199"/>
      <c r="B199" t="s">
        <v>1264</v>
      </c>
      <c r="C199" s="48">
        <v>9</v>
      </c>
      <c r="D199" s="48">
        <v>61.61479911359481</v>
      </c>
      <c r="E199" s="48">
        <v>299.2</v>
      </c>
      <c r="F199" s="48">
        <v>0</v>
      </c>
      <c r="G199" s="48">
        <v>0</v>
      </c>
      <c r="H199" s="48"/>
      <c r="I199" s="48">
        <v>0.17</v>
      </c>
      <c r="J199" s="48">
        <v>0</v>
      </c>
      <c r="K199" s="48">
        <v>66.31292754600642</v>
      </c>
      <c r="L199" s="48">
        <v>0</v>
      </c>
      <c r="M199" s="48">
        <v>0.044529229402542114</v>
      </c>
      <c r="N199" s="48">
        <v>299.2000638438359</v>
      </c>
      <c r="O199" s="48">
        <v>0</v>
      </c>
      <c r="P199" s="48">
        <v>0</v>
      </c>
      <c r="Q199" s="48">
        <v>299.2000732421875</v>
      </c>
      <c r="R199" s="48">
        <v>627.7375619437978</v>
      </c>
      <c r="S199" s="48">
        <v>20.38191553220675</v>
      </c>
      <c r="T199" s="48">
        <v>0</v>
      </c>
      <c r="U199" s="48">
        <v>2.6492834091186523</v>
      </c>
      <c r="V199" s="48">
        <v>23.031198941325403</v>
      </c>
      <c r="W199" s="48">
        <v>299.2000638438359</v>
      </c>
      <c r="X199" s="68">
        <v>0.07697591586526625</v>
      </c>
      <c r="Y199" s="59">
        <v>6.401187896728516</v>
      </c>
      <c r="Z199" s="59">
        <v>0</v>
      </c>
      <c r="AA199" s="59">
        <v>0</v>
      </c>
      <c r="AB199" s="59">
        <v>29.43238639831543</v>
      </c>
      <c r="AC199" s="59">
        <v>299.2000732421875</v>
      </c>
      <c r="AD199" s="68">
        <v>0.0983702540397644</v>
      </c>
      <c r="AE199" s="59"/>
      <c r="AF199" s="59"/>
      <c r="AG199" s="59"/>
      <c r="AH199" s="59"/>
      <c r="AI199" s="59"/>
      <c r="AJ199" s="59"/>
      <c r="AK199" s="59"/>
      <c r="AL199" s="48"/>
      <c r="AM199" s="48"/>
      <c r="AN199" s="48"/>
      <c r="AO199" s="48"/>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row>
    <row r="200" spans="1:101" ht="12.75" customHeight="1">
      <c r="A200"/>
      <c r="B200" t="s">
        <v>1254</v>
      </c>
      <c r="C200" s="48">
        <v>9</v>
      </c>
      <c r="D200" s="48">
        <v>46.21109933519608</v>
      </c>
      <c r="E200" s="48">
        <v>224.4</v>
      </c>
      <c r="F200" s="48">
        <v>0</v>
      </c>
      <c r="G200" s="48">
        <v>0</v>
      </c>
      <c r="H200" s="48"/>
      <c r="I200" s="48">
        <v>0.17</v>
      </c>
      <c r="J200" s="48">
        <v>0</v>
      </c>
      <c r="K200" s="48">
        <v>49.73469565950478</v>
      </c>
      <c r="L200" s="48">
        <v>0</v>
      </c>
      <c r="M200" s="48">
        <v>0.033396922051906586</v>
      </c>
      <c r="N200" s="48">
        <v>224.40004788287692</v>
      </c>
      <c r="O200" s="48">
        <v>0</v>
      </c>
      <c r="P200" s="48">
        <v>0</v>
      </c>
      <c r="Q200" s="48">
        <v>224.40005493164062</v>
      </c>
      <c r="R200" s="48">
        <v>627.7376056532339</v>
      </c>
      <c r="S200" s="48">
        <v>15.28643664915505</v>
      </c>
      <c r="T200" s="48">
        <v>0</v>
      </c>
      <c r="U200" s="48">
        <v>1.9869625568389893</v>
      </c>
      <c r="V200" s="48">
        <v>17.27339920599404</v>
      </c>
      <c r="W200" s="48">
        <v>224.40004788287692</v>
      </c>
      <c r="X200" s="68">
        <v>0.0769759158652662</v>
      </c>
      <c r="Y200" s="59">
        <v>4.8008904457092285</v>
      </c>
      <c r="Z200" s="59">
        <v>0</v>
      </c>
      <c r="AA200" s="59">
        <v>0</v>
      </c>
      <c r="AB200" s="59">
        <v>22.074289321899414</v>
      </c>
      <c r="AC200" s="59">
        <v>224.40005493164062</v>
      </c>
      <c r="AD200" s="68">
        <v>0.09837024658918381</v>
      </c>
      <c r="AE200" s="59"/>
      <c r="AF200" s="59"/>
      <c r="AG200" s="59"/>
      <c r="AH200" s="59"/>
      <c r="AI200" s="59"/>
      <c r="AJ200" s="59"/>
      <c r="AK200" s="59"/>
      <c r="AL200" s="48"/>
      <c r="AM200" s="48"/>
      <c r="AN200" s="48"/>
      <c r="AO200" s="48"/>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row>
    <row r="201" spans="1:101" ht="12.75" customHeight="1">
      <c r="A201"/>
      <c r="B201" t="s">
        <v>156</v>
      </c>
      <c r="C201" s="48">
        <v>9</v>
      </c>
      <c r="D201" s="48">
        <v>27.18962585034012</v>
      </c>
      <c r="E201" s="48">
        <v>147.06</v>
      </c>
      <c r="F201" s="48">
        <v>0</v>
      </c>
      <c r="G201" s="48">
        <v>0</v>
      </c>
      <c r="H201" s="48"/>
      <c r="I201" s="48">
        <v>0.17</v>
      </c>
      <c r="J201" s="48">
        <v>0</v>
      </c>
      <c r="K201" s="48">
        <v>29.262834821428555</v>
      </c>
      <c r="L201" s="48">
        <v>0</v>
      </c>
      <c r="M201" s="48">
        <v>0.019650036469101906</v>
      </c>
      <c r="N201" s="48">
        <v>147.06003137992815</v>
      </c>
      <c r="O201" s="48">
        <v>0</v>
      </c>
      <c r="P201" s="48">
        <v>0</v>
      </c>
      <c r="Q201" s="48">
        <v>147.06002807617188</v>
      </c>
      <c r="R201" s="48">
        <v>699.186277015579</v>
      </c>
      <c r="S201" s="48">
        <v>8.99421349101928</v>
      </c>
      <c r="T201" s="48">
        <v>0</v>
      </c>
      <c r="U201" s="48">
        <v>1.1690864562988281</v>
      </c>
      <c r="V201" s="48">
        <v>10.163299947318109</v>
      </c>
      <c r="W201" s="48">
        <v>147.06003137992815</v>
      </c>
      <c r="X201" s="68">
        <v>0.06910987201587984</v>
      </c>
      <c r="Y201" s="59">
        <v>2.824741840362549</v>
      </c>
      <c r="Z201" s="59">
        <v>0</v>
      </c>
      <c r="AA201" s="59">
        <v>0</v>
      </c>
      <c r="AB201" s="59">
        <v>12.988044738769531</v>
      </c>
      <c r="AC201" s="59">
        <v>147.06002807617188</v>
      </c>
      <c r="AD201" s="68">
        <v>0.08831798285245895</v>
      </c>
      <c r="AE201" s="59"/>
      <c r="AF201" s="59"/>
      <c r="AG201" s="59"/>
      <c r="AH201" s="59"/>
      <c r="AI201" s="59"/>
      <c r="AJ201" s="59"/>
      <c r="AK201" s="59"/>
      <c r="AL201" s="48"/>
      <c r="AM201" s="48"/>
      <c r="AN201" s="48"/>
      <c r="AO201" s="48"/>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row>
    <row r="202" spans="1:101" ht="12.75" customHeight="1">
      <c r="A202"/>
      <c r="B202" t="s">
        <v>1246</v>
      </c>
      <c r="C202" s="48">
        <v>9</v>
      </c>
      <c r="D202" s="48">
        <v>33.231764928193456</v>
      </c>
      <c r="E202" s="48">
        <v>179.74</v>
      </c>
      <c r="F202" s="48">
        <v>0</v>
      </c>
      <c r="G202" s="48">
        <v>0</v>
      </c>
      <c r="H202" s="48"/>
      <c r="I202" s="48">
        <v>0.17</v>
      </c>
      <c r="J202" s="48">
        <v>0</v>
      </c>
      <c r="K202" s="48">
        <v>35.7656870039682</v>
      </c>
      <c r="L202" s="48">
        <v>0</v>
      </c>
      <c r="M202" s="48">
        <v>0.024016711860895157</v>
      </c>
      <c r="N202" s="48">
        <v>179.74003835324555</v>
      </c>
      <c r="O202" s="48">
        <v>0</v>
      </c>
      <c r="P202" s="48">
        <v>0</v>
      </c>
      <c r="Q202" s="48">
        <v>179.7400360107422</v>
      </c>
      <c r="R202" s="48">
        <v>699.1862500017861</v>
      </c>
      <c r="S202" s="48">
        <v>10.992927600134667</v>
      </c>
      <c r="T202" s="48">
        <v>0</v>
      </c>
      <c r="U202" s="48">
        <v>1.42888343334198</v>
      </c>
      <c r="V202" s="48">
        <v>12.421811033476647</v>
      </c>
      <c r="W202" s="48">
        <v>179.74003835324555</v>
      </c>
      <c r="X202" s="68">
        <v>0.06910987194218737</v>
      </c>
      <c r="Y202" s="59">
        <v>3.4524619579315186</v>
      </c>
      <c r="Z202" s="59">
        <v>0</v>
      </c>
      <c r="AA202" s="59">
        <v>0</v>
      </c>
      <c r="AB202" s="59">
        <v>15.874275207519531</v>
      </c>
      <c r="AC202" s="59">
        <v>179.7400360107422</v>
      </c>
      <c r="AD202" s="68">
        <v>0.08831796795129776</v>
      </c>
      <c r="AE202" s="59"/>
      <c r="AF202" s="59"/>
      <c r="AG202" s="59"/>
      <c r="AH202" s="59"/>
      <c r="AI202" s="59"/>
      <c r="AJ202" s="59"/>
      <c r="AK202" s="59"/>
      <c r="AL202" s="48"/>
      <c r="AM202" s="48"/>
      <c r="AN202" s="48"/>
      <c r="AO202" s="48"/>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row>
    <row r="203" spans="1:101" ht="12.75" customHeight="1">
      <c r="A203"/>
      <c r="B203" t="s">
        <v>1250</v>
      </c>
      <c r="C203" s="48">
        <v>9</v>
      </c>
      <c r="D203" s="48">
        <v>39.27390400604685</v>
      </c>
      <c r="E203" s="48">
        <v>212.42</v>
      </c>
      <c r="F203" s="48">
        <v>0</v>
      </c>
      <c r="G203" s="48">
        <v>0</v>
      </c>
      <c r="H203" s="48"/>
      <c r="I203" s="48">
        <v>0.17</v>
      </c>
      <c r="J203" s="48">
        <v>0</v>
      </c>
      <c r="K203" s="48">
        <v>42.26853918650792</v>
      </c>
      <c r="L203" s="48">
        <v>0</v>
      </c>
      <c r="M203" s="48">
        <v>0.028383387252688408</v>
      </c>
      <c r="N203" s="48">
        <v>212.4200453265629</v>
      </c>
      <c r="O203" s="48">
        <v>0</v>
      </c>
      <c r="P203" s="48">
        <v>0</v>
      </c>
      <c r="Q203" s="48">
        <v>212.4200439453125</v>
      </c>
      <c r="R203" s="48">
        <v>699.186282730035</v>
      </c>
      <c r="S203" s="48">
        <v>12.991641709250077</v>
      </c>
      <c r="T203" s="48">
        <v>0</v>
      </c>
      <c r="U203" s="48">
        <v>1.6886804103851318</v>
      </c>
      <c r="V203" s="48">
        <v>14.680322119635209</v>
      </c>
      <c r="W203" s="48">
        <v>212.4200453265629</v>
      </c>
      <c r="X203" s="68">
        <v>0.06910987189116963</v>
      </c>
      <c r="Y203" s="59">
        <v>4.0801825523376465</v>
      </c>
      <c r="Z203" s="59">
        <v>0</v>
      </c>
      <c r="AA203" s="59">
        <v>0</v>
      </c>
      <c r="AB203" s="59">
        <v>18.76050567626953</v>
      </c>
      <c r="AC203" s="59">
        <v>212.4200439453125</v>
      </c>
      <c r="AD203" s="68">
        <v>0.08831796050071716</v>
      </c>
      <c r="AE203" s="59"/>
      <c r="AF203" s="59"/>
      <c r="AG203" s="59"/>
      <c r="AH203" s="59"/>
      <c r="AI203" s="59"/>
      <c r="AJ203" s="59"/>
      <c r="AK203" s="59"/>
      <c r="AL203" s="48"/>
      <c r="AM203" s="48"/>
      <c r="AN203" s="48"/>
      <c r="AO203" s="48"/>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row>
    <row r="204" spans="1:101" ht="12.75" customHeight="1">
      <c r="A204"/>
      <c r="B204" t="s">
        <v>154</v>
      </c>
      <c r="C204" s="48">
        <v>9</v>
      </c>
      <c r="D204" s="48">
        <v>24.168556311413482</v>
      </c>
      <c r="E204" s="48">
        <v>130.72</v>
      </c>
      <c r="F204" s="48">
        <v>0</v>
      </c>
      <c r="G204" s="48">
        <v>0</v>
      </c>
      <c r="H204" s="48"/>
      <c r="I204" s="48">
        <v>0.17</v>
      </c>
      <c r="J204" s="48">
        <v>0</v>
      </c>
      <c r="K204" s="48">
        <v>26.01140873015876</v>
      </c>
      <c r="L204" s="48">
        <v>0</v>
      </c>
      <c r="M204" s="48">
        <v>0.017466699704527855</v>
      </c>
      <c r="N204" s="48">
        <v>130.72002789326947</v>
      </c>
      <c r="O204" s="48">
        <v>0</v>
      </c>
      <c r="P204" s="48">
        <v>0</v>
      </c>
      <c r="Q204" s="48">
        <v>130.72003173828125</v>
      </c>
      <c r="R204" s="48">
        <v>699.1862955875607</v>
      </c>
      <c r="S204" s="48">
        <v>7.994856436461598</v>
      </c>
      <c r="T204" s="48">
        <v>0</v>
      </c>
      <c r="U204" s="48">
        <v>1.0391879081726074</v>
      </c>
      <c r="V204" s="48">
        <v>9.034044344634205</v>
      </c>
      <c r="W204" s="48">
        <v>130.72002789326947</v>
      </c>
      <c r="X204" s="68">
        <v>0.06910987161057171</v>
      </c>
      <c r="Y204" s="59">
        <v>2.5108814239501953</v>
      </c>
      <c r="Z204" s="59">
        <v>0</v>
      </c>
      <c r="AA204" s="59">
        <v>0</v>
      </c>
      <c r="AB204" s="59">
        <v>11.544925689697266</v>
      </c>
      <c r="AC204" s="59">
        <v>130.72003173828125</v>
      </c>
      <c r="AD204" s="68">
        <v>0.08831795305013657</v>
      </c>
      <c r="AE204" s="59"/>
      <c r="AF204" s="59"/>
      <c r="AG204" s="59"/>
      <c r="AH204" s="59"/>
      <c r="AI204" s="59"/>
      <c r="AJ204" s="59"/>
      <c r="AK204" s="59"/>
      <c r="AL204" s="48"/>
      <c r="AM204" s="48"/>
      <c r="AN204" s="48"/>
      <c r="AO204" s="48"/>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row>
    <row r="205" spans="1:101" ht="12.75" customHeight="1">
      <c r="A205"/>
      <c r="B205" t="s">
        <v>1244</v>
      </c>
      <c r="C205" s="48">
        <v>9</v>
      </c>
      <c r="D205" s="48">
        <v>30.21069538926679</v>
      </c>
      <c r="E205" s="48">
        <v>163.4</v>
      </c>
      <c r="F205" s="48">
        <v>0</v>
      </c>
      <c r="G205" s="48">
        <v>0</v>
      </c>
      <c r="H205" s="48"/>
      <c r="I205" s="48">
        <v>0.17</v>
      </c>
      <c r="J205" s="48">
        <v>0</v>
      </c>
      <c r="K205" s="48">
        <v>32.51426091269838</v>
      </c>
      <c r="L205" s="48">
        <v>0</v>
      </c>
      <c r="M205" s="48">
        <v>0.021833375096321106</v>
      </c>
      <c r="N205" s="48">
        <v>163.40003486658685</v>
      </c>
      <c r="O205" s="48">
        <v>0</v>
      </c>
      <c r="P205" s="48">
        <v>0</v>
      </c>
      <c r="Q205" s="48">
        <v>163.40003967285156</v>
      </c>
      <c r="R205" s="48">
        <v>699.1863290171315</v>
      </c>
      <c r="S205" s="48">
        <v>9.993570545576983</v>
      </c>
      <c r="T205" s="48">
        <v>0</v>
      </c>
      <c r="U205" s="48">
        <v>1.2989848852157593</v>
      </c>
      <c r="V205" s="48">
        <v>11.292555430792742</v>
      </c>
      <c r="W205" s="48">
        <v>163.40003486658685</v>
      </c>
      <c r="X205" s="68">
        <v>0.06910987161057161</v>
      </c>
      <c r="Y205" s="59">
        <v>3.138601541519165</v>
      </c>
      <c r="Z205" s="59">
        <v>0</v>
      </c>
      <c r="AA205" s="59">
        <v>0</v>
      </c>
      <c r="AB205" s="59">
        <v>14.431157112121582</v>
      </c>
      <c r="AC205" s="59">
        <v>163.40003967285156</v>
      </c>
      <c r="AD205" s="68">
        <v>0.08831795305013657</v>
      </c>
      <c r="AE205" s="59"/>
      <c r="AF205" s="59"/>
      <c r="AG205" s="59"/>
      <c r="AH205" s="59"/>
      <c r="AI205" s="59"/>
      <c r="AJ205" s="59"/>
      <c r="AK205" s="59"/>
      <c r="AL205" s="48"/>
      <c r="AM205" s="48"/>
      <c r="AN205" s="48"/>
      <c r="AO205" s="48"/>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row>
    <row r="206" spans="1:101" ht="12.75" customHeight="1">
      <c r="A206"/>
      <c r="B206" t="s">
        <v>1248</v>
      </c>
      <c r="C206" s="48">
        <v>9</v>
      </c>
      <c r="D206" s="48">
        <v>36.25283446712018</v>
      </c>
      <c r="E206" s="48">
        <v>196.08</v>
      </c>
      <c r="F206" s="48">
        <v>0</v>
      </c>
      <c r="G206" s="48">
        <v>0</v>
      </c>
      <c r="H206" s="48"/>
      <c r="I206" s="48">
        <v>0.17</v>
      </c>
      <c r="J206" s="48">
        <v>0</v>
      </c>
      <c r="K206" s="48">
        <v>39.01711309523809</v>
      </c>
      <c r="L206" s="48">
        <v>0</v>
      </c>
      <c r="M206" s="48">
        <v>0.026200048625469208</v>
      </c>
      <c r="N206" s="48">
        <v>196.08004183990423</v>
      </c>
      <c r="O206" s="48">
        <v>0</v>
      </c>
      <c r="P206" s="48">
        <v>0</v>
      </c>
      <c r="Q206" s="48">
        <v>196.08004760742188</v>
      </c>
      <c r="R206" s="48">
        <v>699.1862955875617</v>
      </c>
      <c r="S206" s="48">
        <v>11.992284654692382</v>
      </c>
      <c r="T206" s="48">
        <v>0</v>
      </c>
      <c r="U206" s="48">
        <v>1.5587818622589111</v>
      </c>
      <c r="V206" s="48">
        <v>13.551066516951293</v>
      </c>
      <c r="W206" s="48">
        <v>196.08004183990423</v>
      </c>
      <c r="X206" s="68">
        <v>0.06910987161057162</v>
      </c>
      <c r="Y206" s="59">
        <v>3.766321897506714</v>
      </c>
      <c r="Z206" s="59">
        <v>0</v>
      </c>
      <c r="AA206" s="59">
        <v>0</v>
      </c>
      <c r="AB206" s="59">
        <v>17.3173885345459</v>
      </c>
      <c r="AC206" s="59">
        <v>196.08004760742188</v>
      </c>
      <c r="AD206" s="68">
        <v>0.08831795305013657</v>
      </c>
      <c r="AE206" s="59"/>
      <c r="AF206" s="59"/>
      <c r="AG206" s="59"/>
      <c r="AH206" s="59"/>
      <c r="AI206" s="59"/>
      <c r="AJ206" s="59"/>
      <c r="AK206" s="59"/>
      <c r="AL206" s="48"/>
      <c r="AM206" s="48"/>
      <c r="AN206" s="48"/>
      <c r="AO206" s="48"/>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row>
    <row r="207" spans="1:101" ht="12.75" customHeight="1">
      <c r="A207"/>
      <c r="B207"/>
      <c r="C207" s="48"/>
      <c r="D207" s="48"/>
      <c r="E207" s="48"/>
      <c r="F207" s="48"/>
      <c r="G207" s="48"/>
      <c r="H207" s="48"/>
      <c r="I207" s="48"/>
      <c r="J207" s="48"/>
      <c r="K207" s="48"/>
      <c r="L207" s="48"/>
      <c r="M207" s="48"/>
      <c r="N207" s="48"/>
      <c r="O207" s="48"/>
      <c r="P207" s="48"/>
      <c r="Q207" s="48"/>
      <c r="R207" s="48"/>
      <c r="S207" s="48"/>
      <c r="T207" s="48"/>
      <c r="U207" s="48"/>
      <c r="V207" s="48"/>
      <c r="W207" s="48"/>
      <c r="X207" s="59"/>
      <c r="Y207" s="59"/>
      <c r="Z207" s="59"/>
      <c r="AA207" s="59"/>
      <c r="AB207" s="59"/>
      <c r="AC207" s="59"/>
      <c r="AD207" s="59"/>
      <c r="AE207" s="59"/>
      <c r="AF207" s="59"/>
      <c r="AG207" s="59"/>
      <c r="AH207" s="59"/>
      <c r="AI207" s="59"/>
      <c r="AJ207" s="59"/>
      <c r="AK207" s="59"/>
      <c r="AL207" s="48"/>
      <c r="AM207" s="48"/>
      <c r="AN207" s="48"/>
      <c r="AO207" s="48"/>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row>
    <row r="208" spans="1:101" ht="12.75" customHeight="1" thickBot="1">
      <c r="A208"/>
      <c r="B20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row>
    <row r="209" spans="1:101" ht="12.75" customHeight="1" thickBot="1">
      <c r="A209" s="64" t="s">
        <v>1235</v>
      </c>
      <c r="B209" s="65"/>
      <c r="C209" s="66"/>
      <c r="D209" s="66"/>
      <c r="E209" s="66"/>
      <c r="F209" s="66"/>
      <c r="G209" s="66"/>
      <c r="H209" s="66"/>
      <c r="I209" s="66"/>
      <c r="J209" s="66"/>
      <c r="K209" s="67"/>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row>
    <row r="210" spans="1:101" ht="25.5">
      <c r="A210" s="56"/>
      <c r="B210" s="57" t="s">
        <v>1236</v>
      </c>
      <c r="C210" s="58" t="s">
        <v>1232</v>
      </c>
      <c r="D210" s="58" t="s">
        <v>1233</v>
      </c>
      <c r="E210" s="58" t="s">
        <v>1237</v>
      </c>
      <c r="F210" s="58" t="s">
        <v>1238</v>
      </c>
      <c r="G210" s="58" t="s">
        <v>1239</v>
      </c>
      <c r="H210" s="58" t="s">
        <v>1240</v>
      </c>
      <c r="I210" s="58" t="s">
        <v>1234</v>
      </c>
      <c r="J210" s="58" t="s">
        <v>1223</v>
      </c>
      <c r="K210" s="58" t="s">
        <v>1231</v>
      </c>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row>
    <row r="211" spans="1:101" ht="12.75" customHeight="1">
      <c r="A211"/>
      <c r="B211" t="s">
        <v>1241</v>
      </c>
      <c r="C211" s="48">
        <v>0</v>
      </c>
      <c r="D211" s="48">
        <v>0</v>
      </c>
      <c r="E211" s="48">
        <v>0</v>
      </c>
      <c r="F211" s="48">
        <v>0</v>
      </c>
      <c r="G211" s="48">
        <v>0</v>
      </c>
      <c r="H211" s="48">
        <v>0</v>
      </c>
      <c r="I211" s="48">
        <v>0</v>
      </c>
      <c r="J211" s="48">
        <v>0</v>
      </c>
      <c r="K211" s="68">
        <v>0</v>
      </c>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row>
    <row r="212" spans="1:101" ht="12.75" customHeight="1">
      <c r="A212"/>
      <c r="B212" t="s">
        <v>1242</v>
      </c>
      <c r="C212" s="48">
        <v>0</v>
      </c>
      <c r="D212" s="48">
        <v>0</v>
      </c>
      <c r="E212" s="48">
        <v>0</v>
      </c>
      <c r="F212" s="48">
        <v>0</v>
      </c>
      <c r="G212" s="48">
        <v>0</v>
      </c>
      <c r="H212" s="48">
        <v>0</v>
      </c>
      <c r="I212" s="48">
        <v>0</v>
      </c>
      <c r="J212" s="48">
        <v>1616.2505993487296</v>
      </c>
      <c r="K212" s="68">
        <v>0</v>
      </c>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row>
    <row r="213" spans="1:101" ht="12.75" customHeight="1">
      <c r="A213"/>
      <c r="B213" t="s">
        <v>49</v>
      </c>
      <c r="C213" s="48">
        <v>2.7264499490463177</v>
      </c>
      <c r="D213" s="48">
        <v>961.4028930664062</v>
      </c>
      <c r="E213" s="48">
        <v>961.4025267496406</v>
      </c>
      <c r="F213" s="48">
        <v>192.28050534992815</v>
      </c>
      <c r="G213" s="48">
        <v>1153.6833984163345</v>
      </c>
      <c r="H213" s="48">
        <v>3706749.25</v>
      </c>
      <c r="I213" s="48">
        <v>58871.31698868755</v>
      </c>
      <c r="J213" s="48">
        <v>0.9402415484647835</v>
      </c>
      <c r="K213" s="68">
        <v>0.0008149909669805915</v>
      </c>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row>
    <row r="214" spans="1:101" ht="12.75" customHeight="1">
      <c r="A214"/>
      <c r="B214" t="s">
        <v>50</v>
      </c>
      <c r="C214" s="48">
        <v>0</v>
      </c>
      <c r="D214" s="48">
        <v>0</v>
      </c>
      <c r="E214" s="48">
        <v>0</v>
      </c>
      <c r="F214" s="48">
        <v>0</v>
      </c>
      <c r="G214" s="48">
        <v>0</v>
      </c>
      <c r="H214" s="48">
        <v>0</v>
      </c>
      <c r="I214" s="48">
        <v>0</v>
      </c>
      <c r="J214" s="48">
        <v>0</v>
      </c>
      <c r="K214" s="68">
        <v>0</v>
      </c>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row>
    <row r="215" spans="1:41" ht="12.75" customHeight="1">
      <c r="A215"/>
      <c r="B215" t="s">
        <v>51</v>
      </c>
      <c r="C215" s="48">
        <v>0</v>
      </c>
      <c r="D215" s="48">
        <v>0</v>
      </c>
      <c r="E215" s="48">
        <v>0</v>
      </c>
      <c r="F215" s="48">
        <v>0</v>
      </c>
      <c r="G215" s="48">
        <v>0</v>
      </c>
      <c r="H215" s="48">
        <v>0</v>
      </c>
      <c r="I215" s="48">
        <v>0</v>
      </c>
      <c r="J215" s="48">
        <v>0</v>
      </c>
      <c r="K215" s="69">
        <v>0</v>
      </c>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row>
    <row r="216" spans="1:41" ht="12.75" customHeight="1">
      <c r="A216"/>
      <c r="B216" t="s">
        <v>52</v>
      </c>
      <c r="C216" s="48">
        <v>0</v>
      </c>
      <c r="D216" s="48">
        <v>0</v>
      </c>
      <c r="E216" s="48">
        <v>0</v>
      </c>
      <c r="F216" s="48">
        <v>0</v>
      </c>
      <c r="G216" s="48">
        <v>0</v>
      </c>
      <c r="H216" s="48">
        <v>0</v>
      </c>
      <c r="I216" s="48">
        <v>0</v>
      </c>
      <c r="J216" s="48">
        <v>0</v>
      </c>
      <c r="K216" s="69">
        <v>0</v>
      </c>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row>
    <row r="217" spans="1:41" ht="12.75" customHeight="1">
      <c r="A217"/>
      <c r="B217" t="s">
        <v>53</v>
      </c>
      <c r="C217" s="48">
        <v>0</v>
      </c>
      <c r="D217" s="48">
        <v>0</v>
      </c>
      <c r="E217" s="48">
        <v>0</v>
      </c>
      <c r="F217" s="48">
        <v>0</v>
      </c>
      <c r="G217" s="48">
        <v>0</v>
      </c>
      <c r="H217" s="48">
        <v>0</v>
      </c>
      <c r="I217" s="48">
        <v>0</v>
      </c>
      <c r="J217" s="48">
        <v>0</v>
      </c>
      <c r="K217" s="69">
        <v>0</v>
      </c>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row>
    <row r="218" spans="1:41" ht="12.75" customHeight="1">
      <c r="A218"/>
      <c r="B218" t="s">
        <v>54</v>
      </c>
      <c r="C218" s="48">
        <v>0</v>
      </c>
      <c r="D218" s="48">
        <v>0</v>
      </c>
      <c r="E218" s="48">
        <v>0</v>
      </c>
      <c r="F218" s="48">
        <v>0</v>
      </c>
      <c r="G218" s="48">
        <v>0</v>
      </c>
      <c r="H218" s="48">
        <v>0</v>
      </c>
      <c r="I218" s="48">
        <v>0</v>
      </c>
      <c r="J218" s="48">
        <v>0</v>
      </c>
      <c r="K218" s="69">
        <v>0</v>
      </c>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row>
    <row r="219" spans="1:41" ht="12.75" customHeight="1">
      <c r="A219"/>
      <c r="B219" t="s">
        <v>55</v>
      </c>
      <c r="C219" s="48">
        <v>0</v>
      </c>
      <c r="D219" s="48">
        <v>0</v>
      </c>
      <c r="E219" s="48">
        <v>0</v>
      </c>
      <c r="F219" s="48">
        <v>0</v>
      </c>
      <c r="G219" s="48">
        <v>0</v>
      </c>
      <c r="H219" s="48">
        <v>0</v>
      </c>
      <c r="I219" s="48">
        <v>0</v>
      </c>
      <c r="J219" s="48">
        <v>0</v>
      </c>
      <c r="K219" s="69">
        <v>0</v>
      </c>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row>
    <row r="220" spans="1:41" ht="12.75" customHeight="1">
      <c r="A220"/>
      <c r="B220" t="s">
        <v>56</v>
      </c>
      <c r="C220" s="48">
        <v>4884.019252742921</v>
      </c>
      <c r="D220" s="48">
        <v>12315.762627959091</v>
      </c>
      <c r="E220" s="48">
        <v>12315.76</v>
      </c>
      <c r="F220" s="48">
        <v>2463.152</v>
      </c>
      <c r="G220" s="48">
        <v>14778.914627959091</v>
      </c>
      <c r="H220" s="48">
        <v>26507.53125</v>
      </c>
      <c r="I220" s="48">
        <v>420.9977849769139</v>
      </c>
      <c r="J220" s="48">
        <v>1616.2505993487296</v>
      </c>
      <c r="K220" s="69">
        <v>0.10936192812773067</v>
      </c>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row>
    <row r="221" spans="1:41" ht="12.75" customHeight="1">
      <c r="A221"/>
      <c r="B221"/>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row>
    <row r="222" spans="1:41" ht="12.75" customHeight="1">
      <c r="A222"/>
      <c r="B222"/>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row>
    <row r="223" spans="1:41" ht="12.75" customHeight="1">
      <c r="A223"/>
      <c r="B223"/>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row>
    <row r="224" spans="1:41" ht="12.75" customHeight="1">
      <c r="A224"/>
      <c r="B224"/>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row>
    <row r="225" spans="1:41" ht="12.75" customHeight="1">
      <c r="A225"/>
      <c r="B225"/>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row>
    <row r="226" spans="1:41" ht="12.75" customHeight="1">
      <c r="A226"/>
      <c r="B226"/>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row>
    <row r="227" spans="1:41" ht="12.75" customHeight="1">
      <c r="A227"/>
      <c r="B227"/>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row>
    <row r="228" spans="1:41" ht="12.75" customHeight="1">
      <c r="A228"/>
      <c r="B22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row>
    <row r="229" spans="1:41" ht="12.75" customHeight="1">
      <c r="A229"/>
      <c r="B229"/>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row>
    <row r="230" spans="1:41" ht="12.75" customHeight="1">
      <c r="A230"/>
      <c r="B230"/>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row>
    <row r="231" spans="1:41" ht="12.75" customHeight="1">
      <c r="A231"/>
      <c r="B231"/>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row>
    <row r="232" spans="1:41" ht="12.75" customHeight="1">
      <c r="A232"/>
      <c r="B232"/>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row>
    <row r="233" spans="1:41" ht="12.75" customHeight="1">
      <c r="A233"/>
      <c r="B233"/>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row>
    <row r="234" spans="1:41" ht="12.75" customHeight="1">
      <c r="A234"/>
      <c r="B234"/>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row>
    <row r="235" spans="1:41" ht="12.75" customHeight="1">
      <c r="A235"/>
      <c r="B235"/>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row>
    <row r="236" spans="1:41" ht="12.75" customHeight="1">
      <c r="A236"/>
      <c r="B236"/>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row>
    <row r="237" spans="1:41" ht="12.75" customHeight="1">
      <c r="A237"/>
      <c r="B237"/>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row>
    <row r="238" spans="1:41" ht="12.75" customHeight="1">
      <c r="A238"/>
      <c r="B23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row>
    <row r="239" spans="1:41" ht="12.75" customHeight="1">
      <c r="A239"/>
      <c r="B239"/>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row>
    <row r="240" spans="1:41" ht="12.75" customHeight="1">
      <c r="A240"/>
      <c r="B240"/>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row>
    <row r="241" spans="1:41" ht="12.75" customHeight="1">
      <c r="A241"/>
      <c r="B241"/>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row>
    <row r="242" spans="1:41" ht="12.75" customHeight="1">
      <c r="A242"/>
      <c r="B242"/>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row>
    <row r="243" spans="1:41" ht="12.75" customHeight="1">
      <c r="A243"/>
      <c r="B243"/>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row>
    <row r="244" spans="1:41" ht="12.75" customHeight="1">
      <c r="A244"/>
      <c r="B244"/>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row>
    <row r="245" spans="1:41" ht="12.75" customHeight="1">
      <c r="A245"/>
      <c r="B245"/>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row>
    <row r="246" spans="1:41" ht="12.75" customHeight="1">
      <c r="A246"/>
      <c r="B246"/>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row>
    <row r="247" spans="1:41" ht="12.75" customHeight="1">
      <c r="A247"/>
      <c r="B247"/>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row>
    <row r="248" spans="1:41" ht="12.75" customHeight="1">
      <c r="A248"/>
      <c r="B2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row>
    <row r="249" spans="1:41" ht="12.75" customHeight="1">
      <c r="A249"/>
      <c r="B249"/>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row>
    <row r="250" spans="1:41" ht="12.75" customHeight="1">
      <c r="A250"/>
      <c r="B250"/>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row>
    <row r="251" spans="1:41" ht="12.75" customHeight="1">
      <c r="A251"/>
      <c r="B251"/>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row>
    <row r="252" spans="1:41" ht="12.75" customHeight="1">
      <c r="A252"/>
      <c r="B252"/>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row>
    <row r="253" spans="1:41" ht="12.75" customHeight="1">
      <c r="A253"/>
      <c r="B253"/>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row>
    <row r="254" spans="1:41" ht="12.75" customHeight="1">
      <c r="A254"/>
      <c r="B254"/>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row>
    <row r="255" spans="1:41" ht="12.75" customHeight="1">
      <c r="A255"/>
      <c r="B255"/>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row>
    <row r="256" spans="1:41" ht="12.75" customHeight="1">
      <c r="A256"/>
      <c r="B256"/>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row>
    <row r="257" spans="1:41" ht="12.75" customHeight="1">
      <c r="A257"/>
      <c r="B257"/>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row>
    <row r="258" spans="1:41" ht="12.75" customHeight="1">
      <c r="A258"/>
      <c r="B25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row>
    <row r="259" spans="1:41" ht="12.75" customHeight="1">
      <c r="A259"/>
      <c r="B259"/>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row>
    <row r="260" spans="1:41" ht="12.75" customHeight="1">
      <c r="A260"/>
      <c r="B260"/>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row>
    <row r="261" spans="1:41" ht="12.75" customHeight="1">
      <c r="A261"/>
      <c r="B261"/>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row>
    <row r="262" spans="1:41" ht="12.75" customHeight="1">
      <c r="A262"/>
      <c r="B262"/>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row>
    <row r="263" spans="1:41" ht="12.75" customHeight="1">
      <c r="A263"/>
      <c r="B263"/>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row>
    <row r="264" spans="1:41" ht="12.75" customHeight="1">
      <c r="A264"/>
      <c r="B264"/>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row>
    <row r="265" spans="1:41" ht="12.75" customHeight="1">
      <c r="A265"/>
      <c r="B265"/>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row>
    <row r="266" spans="1:41" ht="12.75" customHeight="1">
      <c r="A266"/>
      <c r="B266"/>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row>
    <row r="267" spans="1:41" ht="12.75" customHeight="1">
      <c r="A267"/>
      <c r="B267"/>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row>
    <row r="268" spans="1:41" ht="12.75" customHeight="1">
      <c r="A268"/>
      <c r="B26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row>
    <row r="269" spans="1:41" ht="12.75" customHeight="1">
      <c r="A269"/>
      <c r="B269"/>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row>
    <row r="270" spans="1:41" ht="12.75" customHeight="1">
      <c r="A270"/>
      <c r="B270"/>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row>
    <row r="271" spans="1:41" ht="12.75" customHeight="1">
      <c r="A271"/>
      <c r="B271"/>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row>
    <row r="272" spans="1:41" ht="12.75" customHeight="1">
      <c r="A272"/>
      <c r="B272"/>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row>
    <row r="273" spans="1:41" ht="12.75" customHeight="1">
      <c r="A273"/>
      <c r="B273"/>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row>
    <row r="274" spans="1:41" ht="12.75" customHeight="1">
      <c r="A274"/>
      <c r="B274"/>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row>
    <row r="275" spans="1:41" ht="12.75" customHeight="1">
      <c r="A275"/>
      <c r="B275"/>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row>
    <row r="276" spans="1:41" ht="12.75" customHeight="1">
      <c r="A276"/>
      <c r="B276"/>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row>
    <row r="277" spans="1:41" ht="12.75" customHeight="1">
      <c r="A277"/>
      <c r="B277"/>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row>
    <row r="278" spans="1:41" ht="12.75" customHeight="1">
      <c r="A278"/>
      <c r="B27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row>
    <row r="279" spans="1:41" ht="12.75" customHeight="1">
      <c r="A279"/>
      <c r="B279"/>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row>
    <row r="280" spans="1:41" ht="12.75" customHeight="1">
      <c r="A280"/>
      <c r="B280"/>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row>
    <row r="281" spans="1:41" ht="12.75" customHeight="1">
      <c r="A281"/>
      <c r="B281"/>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row>
    <row r="282" spans="1:41" ht="12.75" customHeight="1">
      <c r="A282"/>
      <c r="B282"/>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row>
    <row r="283" spans="1:41" ht="12.75" customHeight="1">
      <c r="A283"/>
      <c r="B283"/>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row>
    <row r="284" spans="1:41" ht="12.75" customHeight="1">
      <c r="A284"/>
      <c r="B284"/>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row>
    <row r="285" spans="1:41" ht="12.75" customHeight="1">
      <c r="A285"/>
      <c r="B285"/>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row>
    <row r="286" spans="1:41" ht="12.75" customHeight="1">
      <c r="A286"/>
      <c r="B286"/>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row>
    <row r="287" spans="1:41" ht="12.75" customHeight="1">
      <c r="A287"/>
      <c r="B287"/>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row>
    <row r="288" spans="1:41" ht="12.75" customHeight="1">
      <c r="A288"/>
      <c r="B28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row>
    <row r="289" spans="1:41" ht="12.75" customHeight="1">
      <c r="A289"/>
      <c r="B289"/>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row>
    <row r="290" spans="1:41" ht="12.75" customHeight="1">
      <c r="A290"/>
      <c r="B290"/>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row>
    <row r="291" spans="1:41" ht="12.75" customHeight="1">
      <c r="A291"/>
      <c r="B291"/>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row>
    <row r="292" spans="1:41" ht="12.75" customHeight="1">
      <c r="A292"/>
      <c r="B292"/>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row>
    <row r="293" spans="1:41" ht="12.75" customHeight="1">
      <c r="A293"/>
      <c r="B293"/>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row>
    <row r="294" spans="1:41" ht="12.75" customHeight="1">
      <c r="A294"/>
      <c r="B294"/>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row>
    <row r="295" spans="1:41" ht="12.75" customHeight="1">
      <c r="A295"/>
      <c r="B295"/>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row>
    <row r="296" spans="1:41" ht="12.75" customHeight="1">
      <c r="A296"/>
      <c r="B296"/>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row>
    <row r="297" spans="1:41" ht="12.75" customHeight="1">
      <c r="A297"/>
      <c r="B297"/>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row>
    <row r="298" spans="1:41" ht="12.75" customHeight="1">
      <c r="A298"/>
      <c r="B29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row>
    <row r="299" spans="1:41" ht="12.75" customHeight="1">
      <c r="A299"/>
      <c r="B299"/>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row>
    <row r="300" spans="1:41" ht="12.75" customHeight="1">
      <c r="A300"/>
      <c r="B300"/>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row>
    <row r="301" spans="1:41" ht="12.75" customHeight="1">
      <c r="A301"/>
      <c r="B301"/>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row>
    <row r="302" spans="1:41" ht="12.75" customHeight="1">
      <c r="A302"/>
      <c r="B302"/>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row>
    <row r="303" spans="1:41" ht="12.75" customHeight="1">
      <c r="A303"/>
      <c r="B303"/>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row>
    <row r="304" spans="1:41" ht="12.75" customHeight="1">
      <c r="A304"/>
      <c r="B304"/>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row>
    <row r="305" spans="1:41" ht="12.75" customHeight="1">
      <c r="A305"/>
      <c r="B305"/>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row>
    <row r="306" spans="1:41" ht="12.75" customHeight="1">
      <c r="A306"/>
      <c r="B306"/>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row>
    <row r="307" spans="1:41" ht="12.75" customHeight="1">
      <c r="A307"/>
      <c r="B307"/>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row>
    <row r="308" spans="1:41" ht="12.75" customHeight="1">
      <c r="A308"/>
      <c r="B30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row>
    <row r="309" spans="1:41" ht="12.75" customHeight="1">
      <c r="A309"/>
      <c r="B309"/>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row>
    <row r="310" spans="1:41" ht="12.75" customHeight="1">
      <c r="A310"/>
      <c r="B310"/>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row>
    <row r="311" spans="1:41" ht="12.75" customHeight="1">
      <c r="A311"/>
      <c r="B311"/>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row>
    <row r="312" spans="1:41" ht="12.75" customHeight="1">
      <c r="A312"/>
      <c r="B312"/>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row>
    <row r="313" spans="1:41" ht="12.75" customHeight="1">
      <c r="A313"/>
      <c r="B313"/>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row>
    <row r="314" spans="1:41" ht="12.75" customHeight="1">
      <c r="A314"/>
      <c r="B314"/>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row>
    <row r="315" spans="1:41" ht="12.75" customHeight="1">
      <c r="A315"/>
      <c r="B315"/>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row>
    <row r="316" spans="1:41" ht="12.75" customHeight="1">
      <c r="A316"/>
      <c r="B316"/>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row>
    <row r="317" spans="1:41" ht="12.75" customHeight="1">
      <c r="A317"/>
      <c r="B317"/>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row>
    <row r="318" spans="1:41" ht="12.75" customHeight="1">
      <c r="A318"/>
      <c r="B31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row>
    <row r="319" spans="1:41" ht="12.75" customHeight="1">
      <c r="A319"/>
      <c r="B319"/>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row>
    <row r="320" spans="1:41" ht="12.75" customHeight="1">
      <c r="A320"/>
      <c r="B320"/>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row>
    <row r="321" spans="1:41" ht="12.75" customHeight="1">
      <c r="A321"/>
      <c r="B321"/>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row>
    <row r="322" spans="1:41" ht="12.75" customHeight="1">
      <c r="A322"/>
      <c r="B322"/>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row>
    <row r="323" spans="1:41" ht="12.75" customHeight="1">
      <c r="A323"/>
      <c r="B323"/>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row>
    <row r="324" spans="1:41" ht="12.75" customHeight="1">
      <c r="A324"/>
      <c r="B324"/>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row>
    <row r="325" spans="1:41" ht="12.75" customHeight="1">
      <c r="A325"/>
      <c r="B325"/>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row>
    <row r="326" spans="1:41" ht="12.75" customHeight="1">
      <c r="A326"/>
      <c r="B326"/>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row>
    <row r="327" spans="1:41" ht="12.75" customHeight="1">
      <c r="A327"/>
      <c r="B327"/>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row>
    <row r="328" spans="1:41" ht="12.75" customHeight="1">
      <c r="A328"/>
      <c r="B32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row>
    <row r="329" spans="1:41" ht="12.75" customHeight="1">
      <c r="A329"/>
      <c r="B329"/>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row>
    <row r="330" spans="1:41" ht="12.75" customHeight="1">
      <c r="A330"/>
      <c r="B330"/>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row>
    <row r="331" spans="1:41" ht="12.75" customHeight="1">
      <c r="A331"/>
      <c r="B331"/>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row>
    <row r="332" spans="1:41" ht="12.75" customHeight="1">
      <c r="A332"/>
      <c r="B332"/>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row>
    <row r="333" spans="1:41" ht="12.75" customHeight="1">
      <c r="A333"/>
      <c r="B333"/>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row>
    <row r="334" spans="1:41" ht="12.75" customHeight="1">
      <c r="A334"/>
      <c r="B334"/>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row>
    <row r="335" spans="1:41" ht="12.75" customHeight="1">
      <c r="A335"/>
      <c r="B335"/>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row>
    <row r="336" spans="1:41" ht="12.75" customHeight="1">
      <c r="A336"/>
      <c r="B336"/>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row>
    <row r="337" spans="1:41" ht="12.75" customHeight="1">
      <c r="A337"/>
      <c r="B337"/>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row>
    <row r="338" spans="1:41" ht="12.75" customHeight="1">
      <c r="A338"/>
      <c r="B33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row>
    <row r="339" spans="1:41" ht="12.75" customHeight="1">
      <c r="A339"/>
      <c r="B339"/>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row>
    <row r="340" spans="1:41" ht="12.75" customHeight="1">
      <c r="A340"/>
      <c r="B340"/>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row>
    <row r="341" spans="1:41" ht="12.75" customHeight="1">
      <c r="A341"/>
      <c r="B341"/>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row>
    <row r="342" spans="1:41" ht="12.75" customHeight="1">
      <c r="A342"/>
      <c r="B342"/>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row>
    <row r="343" spans="1:41" ht="12.75" customHeight="1">
      <c r="A343"/>
      <c r="B343"/>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row>
    <row r="344" spans="1:41" ht="12.75" customHeight="1">
      <c r="A344"/>
      <c r="B344"/>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row>
    <row r="345" spans="1:41" ht="12.75" customHeight="1">
      <c r="A345"/>
      <c r="B345"/>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row>
    <row r="346" spans="1:41" ht="12.75" customHeight="1">
      <c r="A346"/>
      <c r="B346"/>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row>
    <row r="347" spans="1:41" ht="12.75" customHeight="1">
      <c r="A347"/>
      <c r="B347"/>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row>
    <row r="348" spans="1:41" ht="12.75" customHeight="1">
      <c r="A348"/>
      <c r="B3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row>
    <row r="349" spans="1:41" ht="12.75" customHeight="1">
      <c r="A349"/>
      <c r="B349"/>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row>
    <row r="350" spans="1:41" ht="12.75" customHeight="1">
      <c r="A350"/>
      <c r="B350"/>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row>
    <row r="351" spans="1:41" ht="12.75" customHeight="1">
      <c r="A351"/>
      <c r="B351"/>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row>
    <row r="352" spans="1:41" ht="12.75" customHeight="1">
      <c r="A352"/>
      <c r="B352"/>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row>
    <row r="353" spans="1:41" ht="12.75" customHeight="1">
      <c r="A353"/>
      <c r="B353"/>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row>
    <row r="354" spans="1:41" ht="12.75" customHeight="1">
      <c r="A354"/>
      <c r="B354"/>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row>
    <row r="355" spans="1:41" ht="12.75" customHeight="1">
      <c r="A355"/>
      <c r="B355"/>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row>
    <row r="356" spans="1:41" ht="12.75" customHeight="1">
      <c r="A356"/>
      <c r="B356"/>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row>
    <row r="357" spans="1:41" ht="12.75" customHeight="1">
      <c r="A357"/>
      <c r="B357"/>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row>
    <row r="358" spans="1:41" ht="12.75" customHeight="1">
      <c r="A358"/>
      <c r="B35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row>
    <row r="359" spans="1:41" ht="12.75" customHeight="1">
      <c r="A359"/>
      <c r="B359"/>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row>
    <row r="360" spans="1:41" ht="12.75" customHeight="1">
      <c r="A360"/>
      <c r="B360"/>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row>
    <row r="361" spans="1:41" ht="12.75" customHeight="1">
      <c r="A361"/>
      <c r="B361"/>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row>
    <row r="362" spans="1:41" ht="12.75" customHeight="1">
      <c r="A362"/>
      <c r="B362"/>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row>
    <row r="363" spans="1:41" ht="12.75" customHeight="1">
      <c r="A363"/>
      <c r="B363"/>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row>
    <row r="364" spans="1:41" ht="12.75" customHeight="1">
      <c r="A364"/>
      <c r="B364"/>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row>
    <row r="365" spans="1:41" ht="12.75" customHeight="1">
      <c r="A365"/>
      <c r="B365"/>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row>
    <row r="366" spans="1:41" ht="12.75" customHeight="1">
      <c r="A366"/>
      <c r="B366"/>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row>
    <row r="367" spans="1:41" ht="12.75" customHeight="1">
      <c r="A367"/>
      <c r="B367"/>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row>
    <row r="368" spans="1:41" ht="12.75" customHeight="1">
      <c r="A368"/>
      <c r="B36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row>
    <row r="369" spans="1:41" ht="12.75" customHeight="1">
      <c r="A369"/>
      <c r="B369"/>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row>
    <row r="370" spans="1:41" ht="12.75" customHeight="1">
      <c r="A370"/>
      <c r="B370"/>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row>
    <row r="371" spans="1:41" ht="12.75" customHeight="1">
      <c r="A371"/>
      <c r="B371"/>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row>
    <row r="372" spans="1:41" ht="12.75" customHeight="1">
      <c r="A372"/>
      <c r="B372"/>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row>
    <row r="373" spans="1:41" ht="12.75" customHeight="1">
      <c r="A373"/>
      <c r="B373"/>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row>
    <row r="374" spans="1:41" ht="12.75" customHeight="1">
      <c r="A374"/>
      <c r="B374"/>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row>
    <row r="375" spans="1:41" ht="12.75" customHeight="1">
      <c r="A375"/>
      <c r="B375"/>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row>
    <row r="376" spans="1:41" ht="12.75" customHeight="1">
      <c r="A376"/>
      <c r="B376"/>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row>
    <row r="377" spans="1:41" ht="12.75" customHeight="1">
      <c r="A377"/>
      <c r="B377"/>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row>
    <row r="378" spans="1:41" ht="12.75" customHeight="1">
      <c r="A378"/>
      <c r="B37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row>
    <row r="379" spans="1:41" ht="12.75" customHeight="1">
      <c r="A379"/>
      <c r="B379"/>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row>
    <row r="380" spans="1:41" ht="12.75" customHeight="1">
      <c r="A380"/>
      <c r="B380"/>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row>
    <row r="381" spans="1:41" ht="12.75" customHeight="1">
      <c r="A381"/>
      <c r="B381"/>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row>
    <row r="382" spans="1:41" ht="12.75" customHeight="1">
      <c r="A382"/>
      <c r="B382"/>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row>
    <row r="383" spans="1:41" ht="12.75" customHeight="1">
      <c r="A383"/>
      <c r="B383"/>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row>
    <row r="384" spans="1:41" ht="12.75" customHeight="1">
      <c r="A384"/>
      <c r="B384"/>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row>
    <row r="385" spans="1:41" ht="12.75" customHeight="1">
      <c r="A385"/>
      <c r="B385"/>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row>
    <row r="386" spans="1:41" ht="12.75" customHeight="1">
      <c r="A386"/>
      <c r="B386"/>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row>
    <row r="387" spans="1:41" ht="12.75" customHeight="1">
      <c r="A387"/>
      <c r="B387"/>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row>
    <row r="388" spans="1:41" ht="12.75" customHeight="1">
      <c r="A388"/>
      <c r="B38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row>
    <row r="389" spans="1:41" ht="12.75" customHeight="1">
      <c r="A389"/>
      <c r="B389"/>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row>
    <row r="390" spans="1:41" ht="12.75" customHeight="1">
      <c r="A390"/>
      <c r="B390"/>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row>
    <row r="391" spans="1:41" ht="12.75" customHeight="1">
      <c r="A391"/>
      <c r="B391"/>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row>
    <row r="392" spans="1:41" ht="12.75" customHeight="1">
      <c r="A392"/>
      <c r="B392"/>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row>
    <row r="393" spans="1:41" ht="12.75" customHeight="1">
      <c r="A393"/>
      <c r="B393"/>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row>
    <row r="394" spans="1:41" ht="12.75" customHeight="1">
      <c r="A394"/>
      <c r="B394"/>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row>
    <row r="395" spans="1:41" ht="12.75" customHeight="1">
      <c r="A395"/>
      <c r="B395"/>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row>
    <row r="396" spans="1:41" ht="12.75" customHeight="1">
      <c r="A396"/>
      <c r="B396"/>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row>
    <row r="397" spans="1:41" ht="12.75" customHeight="1">
      <c r="A397"/>
      <c r="B397"/>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row>
    <row r="398" spans="1:41" ht="12.75" customHeight="1">
      <c r="A398"/>
      <c r="B39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row>
    <row r="399" spans="1:41" ht="12.75" customHeight="1">
      <c r="A399"/>
      <c r="B399"/>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row>
    <row r="400" spans="1:41" ht="12.75" customHeight="1">
      <c r="A400"/>
      <c r="B400"/>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row>
    <row r="401" spans="1:41" ht="12.75" customHeight="1">
      <c r="A401"/>
      <c r="B401"/>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row>
    <row r="402" spans="1:41" ht="12.75" customHeight="1">
      <c r="A402"/>
      <c r="B402"/>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row>
    <row r="403" spans="1:41" ht="12.75" customHeight="1">
      <c r="A403"/>
      <c r="B403"/>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row>
    <row r="404" spans="1:41" ht="12.75" customHeight="1">
      <c r="A404"/>
      <c r="B404"/>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row>
    <row r="405" spans="1:41" ht="12.75" customHeight="1">
      <c r="A405"/>
      <c r="B405"/>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row>
    <row r="406" spans="1:41" ht="12.75" customHeight="1">
      <c r="A406"/>
      <c r="B406"/>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row>
    <row r="407" spans="1:41" ht="12.75" customHeight="1">
      <c r="A407"/>
      <c r="B407"/>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row>
    <row r="408" spans="1:41" ht="12.75" customHeight="1">
      <c r="A408"/>
      <c r="B40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row>
    <row r="409" spans="1:41" ht="12.75" customHeight="1">
      <c r="A409"/>
      <c r="B409"/>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row>
    <row r="410" spans="1:41" ht="12.75" customHeight="1">
      <c r="A410"/>
      <c r="B410"/>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row>
    <row r="411" spans="1:41" ht="12.75" customHeight="1">
      <c r="A411"/>
      <c r="B411"/>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row>
    <row r="412" spans="1:41" ht="12.75" customHeight="1">
      <c r="A412"/>
      <c r="B412"/>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row>
    <row r="413" spans="1:41" ht="12.75" customHeight="1">
      <c r="A413"/>
      <c r="B413"/>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row>
    <row r="414" spans="1:41" ht="12.75" customHeight="1">
      <c r="A414"/>
      <c r="B414"/>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row>
    <row r="415" spans="1:41" ht="12.75" customHeight="1">
      <c r="A415"/>
      <c r="B415"/>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row>
    <row r="416" spans="1:41" ht="12.75" customHeight="1">
      <c r="A416"/>
      <c r="B416"/>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row>
    <row r="417" spans="1:41" ht="12.75" customHeight="1">
      <c r="A417"/>
      <c r="B417"/>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row>
    <row r="418" spans="1:41" ht="12.75" customHeight="1">
      <c r="A418"/>
      <c r="B41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row>
    <row r="419" spans="1:41" ht="12.75" customHeight="1">
      <c r="A419"/>
      <c r="B419"/>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row>
    <row r="420" spans="1:41" ht="12.75" customHeight="1">
      <c r="A420"/>
      <c r="B420"/>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row>
    <row r="421" spans="1:41" ht="12.75" customHeight="1">
      <c r="A421"/>
      <c r="B421"/>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row>
    <row r="422" spans="1:41" ht="12.75" customHeight="1">
      <c r="A422"/>
      <c r="B422"/>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row>
    <row r="423" spans="1:41" ht="12.75" customHeight="1">
      <c r="A423"/>
      <c r="B423"/>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row>
    <row r="424" spans="1:41" ht="12.75" customHeight="1">
      <c r="A424"/>
      <c r="B424"/>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row>
    <row r="425" spans="1:41" ht="12.75" customHeight="1">
      <c r="A425"/>
      <c r="B425"/>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row>
    <row r="426" spans="1:41" ht="12.75" customHeight="1">
      <c r="A426"/>
      <c r="B426"/>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row>
    <row r="427" spans="1:41" ht="12.75" customHeight="1">
      <c r="A427"/>
      <c r="B427"/>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row>
    <row r="428" spans="1:41" ht="12.75" customHeight="1">
      <c r="A428"/>
      <c r="B42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row>
    <row r="429" spans="1:41" ht="12.75" customHeight="1">
      <c r="A429"/>
      <c r="B429"/>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row>
    <row r="430" spans="1:41" ht="12.75" customHeight="1">
      <c r="A430"/>
      <c r="B430"/>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row>
    <row r="431" spans="1:41" ht="12.75" customHeight="1">
      <c r="A431"/>
      <c r="B431"/>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row>
    <row r="432" spans="1:41" ht="12.75" customHeight="1">
      <c r="A432"/>
      <c r="B432"/>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row>
    <row r="433" spans="1:41" ht="12.75" customHeight="1">
      <c r="A433"/>
      <c r="B433"/>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row>
    <row r="434" spans="1:41" ht="12.75" customHeight="1">
      <c r="A434"/>
      <c r="B434"/>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row>
    <row r="435" spans="1:41" ht="12.75" customHeight="1">
      <c r="A435"/>
      <c r="B435"/>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row>
    <row r="436" spans="1:41" ht="12.75" customHeight="1">
      <c r="A436"/>
      <c r="B436"/>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row>
    <row r="437" spans="1:41" ht="12.75" customHeight="1">
      <c r="A437"/>
      <c r="B437"/>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row>
    <row r="438" spans="1:41" ht="12.75" customHeight="1">
      <c r="A438"/>
      <c r="B43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row>
    <row r="439" spans="1:41" ht="12.75" customHeight="1">
      <c r="A439"/>
      <c r="B439"/>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row>
    <row r="440" spans="1:41" ht="12.75" customHeight="1">
      <c r="A440"/>
      <c r="B440"/>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row>
    <row r="441" spans="1:41" ht="12.75" customHeight="1">
      <c r="A441"/>
      <c r="B441"/>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row>
    <row r="442" spans="1:41" ht="12.75" customHeight="1">
      <c r="A442"/>
      <c r="B442"/>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row>
    <row r="443" spans="1:41" ht="12.75" customHeight="1">
      <c r="A443"/>
      <c r="B443"/>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row>
    <row r="444" spans="1:41" ht="12.75" customHeight="1">
      <c r="A444"/>
      <c r="B444"/>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row>
    <row r="445" spans="1:41" ht="12.75" customHeight="1">
      <c r="A445"/>
      <c r="B445"/>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row>
    <row r="446" spans="1:41" ht="12.75" customHeight="1">
      <c r="A446"/>
      <c r="B446"/>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row>
    <row r="447" spans="1:41" ht="12.75" customHeight="1">
      <c r="A447"/>
      <c r="B447"/>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row>
    <row r="448" spans="1:41" ht="12.75" customHeight="1">
      <c r="A448"/>
      <c r="B4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row>
    <row r="449" spans="1:41" ht="12.75" customHeight="1">
      <c r="A449"/>
      <c r="B449"/>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row>
    <row r="450" spans="1:41" ht="12.75" customHeight="1">
      <c r="A450"/>
      <c r="B450"/>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row>
    <row r="451" spans="1:41" ht="12.75" customHeight="1">
      <c r="A451"/>
      <c r="B451"/>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row>
    <row r="452" spans="1:41" ht="12.75" customHeight="1">
      <c r="A452"/>
      <c r="B452"/>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row>
    <row r="453" spans="1:41" ht="12.75" customHeight="1">
      <c r="A453"/>
      <c r="B453"/>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row>
    <row r="454" spans="1:41" ht="12.75" customHeight="1">
      <c r="A454"/>
      <c r="B454"/>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row>
    <row r="455" spans="1:41" ht="12.75" customHeight="1">
      <c r="A455"/>
      <c r="B455"/>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row>
    <row r="456" spans="1:41" ht="12.75" customHeight="1">
      <c r="A456"/>
      <c r="B456"/>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row>
    <row r="457" spans="1:41" ht="12.75" customHeight="1">
      <c r="A457"/>
      <c r="B457"/>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row>
    <row r="458" spans="1:41" ht="12.75" customHeight="1">
      <c r="A458"/>
      <c r="B45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row>
    <row r="459" spans="1:41" ht="12.75" customHeight="1">
      <c r="A459"/>
      <c r="B459"/>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row>
    <row r="460" spans="1:41" ht="12.75" customHeight="1">
      <c r="A460"/>
      <c r="B460"/>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row>
    <row r="461" spans="1:41" ht="12.75" customHeight="1">
      <c r="A461"/>
      <c r="B461"/>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row>
    <row r="462" spans="1:41" ht="12.75" customHeight="1">
      <c r="A462"/>
      <c r="B462"/>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row>
    <row r="463" spans="1:41" ht="12.75" customHeight="1">
      <c r="A463"/>
      <c r="B463"/>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row>
    <row r="464" spans="1:41" ht="12.75" customHeight="1">
      <c r="A464"/>
      <c r="B464"/>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row>
    <row r="465" spans="1:41" ht="12.75" customHeight="1">
      <c r="A465"/>
      <c r="B465"/>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row>
    <row r="466" spans="1:41" ht="12.75" customHeight="1">
      <c r="A466"/>
      <c r="B466"/>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row>
    <row r="467" spans="1:41" ht="12.75" customHeight="1">
      <c r="A467"/>
      <c r="B467"/>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row>
    <row r="468" spans="1:41" ht="12.75" customHeight="1">
      <c r="A468"/>
      <c r="B46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row>
    <row r="469" spans="1:41" ht="12.75" customHeight="1">
      <c r="A469"/>
      <c r="B469"/>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row>
    <row r="470" spans="1:41" ht="12.75" customHeight="1">
      <c r="A470"/>
      <c r="B470"/>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row>
    <row r="471" spans="1:41" ht="12.75" customHeight="1">
      <c r="A471"/>
      <c r="B471"/>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row>
    <row r="472" spans="1:41" ht="12.75" customHeight="1">
      <c r="A472"/>
      <c r="B472"/>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row>
    <row r="473" spans="1:41" ht="12.75" customHeight="1">
      <c r="A473"/>
      <c r="B473"/>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row>
    <row r="474" spans="1:41" ht="12.75" customHeight="1">
      <c r="A474"/>
      <c r="B474"/>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row>
    <row r="475" spans="1:41" ht="12.75" customHeight="1">
      <c r="A475"/>
      <c r="B475"/>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row>
    <row r="476" spans="1:41" ht="12.75" customHeight="1">
      <c r="A476"/>
      <c r="B476"/>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row>
    <row r="477" spans="1:41" ht="12.75" customHeight="1">
      <c r="A477"/>
      <c r="B477"/>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row>
    <row r="478" spans="1:41" ht="12.75" customHeight="1">
      <c r="A478"/>
      <c r="B47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row>
    <row r="479" spans="1:41" ht="12.75" customHeight="1">
      <c r="A479"/>
      <c r="B479"/>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row>
    <row r="480" spans="1:41" ht="12.75" customHeight="1">
      <c r="A480"/>
      <c r="B480"/>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row>
    <row r="481" spans="1:41" ht="12.75" customHeight="1">
      <c r="A481"/>
      <c r="B481"/>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row>
    <row r="482" spans="1:41" ht="12.75" customHeight="1">
      <c r="A482"/>
      <c r="B482"/>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row>
    <row r="483" spans="1:41" ht="12.75" customHeight="1">
      <c r="A483"/>
      <c r="B483"/>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row>
    <row r="484" spans="1:41" ht="12.75" customHeight="1">
      <c r="A484"/>
      <c r="B484"/>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row>
    <row r="485" spans="1:41" ht="12.75" customHeight="1">
      <c r="A485"/>
      <c r="B485"/>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row>
    <row r="486" spans="1:41" ht="12.75" customHeight="1">
      <c r="A486"/>
      <c r="B486"/>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row>
    <row r="487" spans="1:41" ht="12.75" customHeight="1">
      <c r="A487"/>
      <c r="B487"/>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row>
    <row r="488" spans="1:41" ht="12.75" customHeight="1">
      <c r="A488"/>
      <c r="B48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row>
    <row r="489" spans="1:41" ht="12.75" customHeight="1">
      <c r="A489"/>
      <c r="B489"/>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row>
    <row r="490" spans="1:41" ht="12.75" customHeight="1">
      <c r="A490"/>
      <c r="B490"/>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row>
    <row r="491" spans="1:41" ht="12.75" customHeight="1">
      <c r="A491"/>
      <c r="B491"/>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row>
    <row r="492" spans="1:41" ht="12.75" customHeight="1">
      <c r="A492"/>
      <c r="B492"/>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row>
    <row r="493" spans="1:41" ht="12.75" customHeight="1">
      <c r="A493"/>
      <c r="B493"/>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row>
    <row r="494" spans="1:41" ht="12.75" customHeight="1">
      <c r="A494"/>
      <c r="B494"/>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row>
    <row r="495" spans="1:41" ht="12.75" customHeight="1">
      <c r="A495"/>
      <c r="B495"/>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row>
    <row r="496" spans="1:41" ht="12.75" customHeight="1">
      <c r="A496"/>
      <c r="B496"/>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row>
    <row r="497" spans="1:41" ht="12.75" customHeight="1">
      <c r="A497"/>
      <c r="B497"/>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row>
    <row r="498" spans="1:41" ht="12.75" customHeight="1">
      <c r="A498"/>
      <c r="B49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row>
    <row r="499" spans="1:41" ht="12.75" customHeight="1">
      <c r="A499"/>
      <c r="B499"/>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row>
    <row r="500" spans="1:41" ht="12.75" customHeight="1">
      <c r="A500"/>
      <c r="B500"/>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row>
    <row r="501" spans="1:41" ht="12.75" customHeight="1">
      <c r="A501"/>
      <c r="B501"/>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row>
    <row r="502" spans="1:41" ht="12.75" customHeight="1">
      <c r="A502"/>
      <c r="B502"/>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row>
    <row r="503" spans="1:41" ht="12.75" customHeight="1">
      <c r="A503"/>
      <c r="B503"/>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row>
    <row r="504" spans="1:41" ht="12.75" customHeight="1">
      <c r="A504"/>
      <c r="B504"/>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row>
    <row r="505" spans="1:41" ht="12.75" customHeight="1">
      <c r="A505"/>
      <c r="B505"/>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row>
    <row r="506" spans="1:41" ht="12.75" customHeight="1">
      <c r="A506"/>
      <c r="B506"/>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row>
    <row r="507" spans="1:41" ht="12.75" customHeight="1">
      <c r="A507"/>
      <c r="B507"/>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row>
    <row r="508" spans="1:41" ht="12.75" customHeight="1">
      <c r="A508"/>
      <c r="B50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row>
    <row r="509" spans="1:41" ht="12.75" customHeight="1">
      <c r="A509"/>
      <c r="B509"/>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row>
    <row r="510" spans="1:41" ht="12.75" customHeight="1">
      <c r="A510"/>
      <c r="B510"/>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row>
    <row r="511" spans="1:41" ht="12.75" customHeight="1">
      <c r="A511"/>
      <c r="B511"/>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row>
    <row r="512" spans="1:41" ht="12.75" customHeight="1">
      <c r="A512"/>
      <c r="B512"/>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row>
    <row r="513" spans="1:41" ht="12.75" customHeight="1">
      <c r="A513"/>
      <c r="B513"/>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row>
    <row r="514" spans="1:41" ht="12.75" customHeight="1">
      <c r="A514"/>
      <c r="B514"/>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row>
    <row r="515" spans="1:41" ht="12.75" customHeight="1">
      <c r="A515"/>
      <c r="B515"/>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row>
    <row r="516" spans="1:41" ht="12.75" customHeight="1">
      <c r="A516"/>
      <c r="B516"/>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row>
    <row r="517" spans="1:41" ht="12.75" customHeight="1">
      <c r="A517"/>
      <c r="B517"/>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row>
    <row r="518" spans="1:41" ht="12.75" customHeight="1">
      <c r="A518"/>
      <c r="B51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row>
    <row r="519" spans="1:41" ht="12.75" customHeight="1">
      <c r="A519"/>
      <c r="B519"/>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row>
    <row r="520" spans="1:41" ht="12.75" customHeight="1">
      <c r="A520"/>
      <c r="B520"/>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row>
    <row r="521" spans="1:41" ht="12.75" customHeight="1">
      <c r="A521"/>
      <c r="B521"/>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row>
    <row r="522" spans="1:41" ht="12.75" customHeight="1">
      <c r="A522"/>
      <c r="B522"/>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row>
    <row r="523" spans="1:41" ht="12.75" customHeight="1">
      <c r="A523"/>
      <c r="B523"/>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row>
    <row r="524" spans="1:41" ht="12.75" customHeight="1">
      <c r="A524"/>
      <c r="B524"/>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row>
    <row r="525" spans="1:41" ht="12.75" customHeight="1">
      <c r="A525"/>
      <c r="B525"/>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row>
    <row r="526" spans="1:41" ht="12.75" customHeight="1">
      <c r="A526"/>
      <c r="B526"/>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row>
    <row r="527" spans="1:41" ht="12.75" customHeight="1">
      <c r="A527"/>
      <c r="B527"/>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row>
    <row r="528" spans="1:41" ht="12.75" customHeight="1">
      <c r="A528"/>
      <c r="B52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row>
    <row r="529" spans="1:41" ht="12.75" customHeight="1">
      <c r="A529"/>
      <c r="B529"/>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row>
    <row r="530" spans="1:41" ht="12.75" customHeight="1">
      <c r="A530"/>
      <c r="B530"/>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row>
    <row r="531" spans="1:41" ht="12.75" customHeight="1">
      <c r="A531"/>
      <c r="B531"/>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row>
    <row r="532" spans="1:41" ht="12.75" customHeight="1">
      <c r="A532"/>
      <c r="B532"/>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row>
    <row r="533" spans="1:41" ht="12.75" customHeight="1">
      <c r="A533"/>
      <c r="B533"/>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row>
    <row r="534" spans="1:41" ht="12.75" customHeight="1">
      <c r="A534"/>
      <c r="B534"/>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row>
    <row r="535" spans="1:41" ht="12.75" customHeight="1">
      <c r="A535"/>
      <c r="B535"/>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row>
    <row r="536" spans="1:41" ht="12.75" customHeight="1">
      <c r="A536"/>
      <c r="B536"/>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row>
    <row r="537" spans="1:41" ht="12.75" customHeight="1">
      <c r="A537"/>
      <c r="B537"/>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row>
    <row r="538" spans="1:41" ht="12.75" customHeight="1">
      <c r="A538"/>
      <c r="B53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row>
    <row r="539" spans="1:41" ht="12.75" customHeight="1">
      <c r="A539"/>
      <c r="B539"/>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row>
    <row r="540" spans="1:41" ht="12.75" customHeight="1">
      <c r="A540"/>
      <c r="B540"/>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row>
    <row r="541" spans="1:41" ht="12.75" customHeight="1">
      <c r="A541"/>
      <c r="B541"/>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row>
    <row r="542" spans="1:41" ht="12.75" customHeight="1">
      <c r="A542"/>
      <c r="B542"/>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row>
    <row r="543" spans="1:41" ht="12.75" customHeight="1">
      <c r="A543"/>
      <c r="B543"/>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row>
    <row r="544" spans="1:41" ht="12.75" customHeight="1">
      <c r="A544"/>
      <c r="B544"/>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row>
    <row r="545" spans="1:41" ht="12.75" customHeight="1">
      <c r="A545"/>
      <c r="B545"/>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row>
    <row r="546" spans="1:41" ht="12.75" customHeight="1">
      <c r="A546"/>
      <c r="B546"/>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row>
    <row r="547" spans="1:41" ht="12.75" customHeight="1">
      <c r="A547"/>
      <c r="B547"/>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row>
    <row r="548" spans="1:41" ht="12.75" customHeight="1">
      <c r="A548"/>
      <c r="B5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row>
    <row r="549" spans="1:41" ht="12.75" customHeight="1">
      <c r="A549"/>
      <c r="B549"/>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row>
    <row r="550" spans="1:41" ht="12.75" customHeight="1">
      <c r="A550"/>
      <c r="B550"/>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row>
    <row r="551" spans="1:41" ht="12.75" customHeight="1">
      <c r="A551"/>
      <c r="B551"/>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row>
    <row r="552" spans="1:41" ht="12.75" customHeight="1">
      <c r="A552"/>
      <c r="B552"/>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row>
    <row r="553" spans="1:41" ht="12.75" customHeight="1">
      <c r="A553"/>
      <c r="B553"/>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row>
    <row r="554" spans="1:41" ht="12.75" customHeight="1">
      <c r="A554"/>
      <c r="B554"/>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row>
    <row r="555" spans="1:41" ht="12.75" customHeight="1">
      <c r="A555"/>
      <c r="B555"/>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row>
    <row r="556" spans="1:41" ht="12.75" customHeight="1">
      <c r="A556"/>
      <c r="B556"/>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row>
    <row r="557" spans="1:41" ht="12.75" customHeight="1">
      <c r="A557"/>
      <c r="B557"/>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row>
    <row r="558" spans="1:41" ht="12.75" customHeight="1">
      <c r="A558"/>
      <c r="B55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row>
    <row r="559" spans="1:41" ht="12.75" customHeight="1">
      <c r="A559"/>
      <c r="B559"/>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row>
    <row r="560" spans="1:41" ht="12.75" customHeight="1">
      <c r="A560"/>
      <c r="B560"/>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row>
    <row r="561" spans="1:41" ht="12.75" customHeight="1">
      <c r="A561"/>
      <c r="B561"/>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row>
    <row r="562" spans="1:41" ht="12.75" customHeight="1">
      <c r="A562"/>
      <c r="B562"/>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row>
    <row r="563" spans="1:41" ht="12.75" customHeight="1">
      <c r="A563"/>
      <c r="B563"/>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row>
    <row r="564" spans="1:41" ht="12.75" customHeight="1">
      <c r="A564"/>
      <c r="B564"/>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row>
    <row r="565" spans="1:41" ht="12.75" customHeight="1">
      <c r="A565"/>
      <c r="B565"/>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row>
    <row r="566" spans="1:41" ht="12.75" customHeight="1">
      <c r="A566"/>
      <c r="B566"/>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row>
    <row r="567" spans="1:41" ht="12.75" customHeight="1">
      <c r="A567"/>
      <c r="B567"/>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row>
    <row r="568" spans="1:41" ht="12.75" customHeight="1">
      <c r="A568"/>
      <c r="B56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row>
    <row r="569" spans="1:41" ht="12.75" customHeight="1">
      <c r="A569"/>
      <c r="B569"/>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row>
    <row r="570" spans="1:41" ht="12.75" customHeight="1">
      <c r="A570"/>
      <c r="B570"/>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row>
    <row r="571" spans="1:41" ht="12.75" customHeight="1">
      <c r="A571"/>
      <c r="B571"/>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row>
    <row r="572" spans="1:41" ht="12.75" customHeight="1">
      <c r="A572"/>
      <c r="B572"/>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row>
    <row r="573" spans="1:41" ht="12.75" customHeight="1">
      <c r="A573"/>
      <c r="B573"/>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row>
    <row r="574" spans="1:41" ht="12.75" customHeight="1">
      <c r="A574"/>
      <c r="B574"/>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row>
    <row r="575" spans="1:41" ht="12.75" customHeight="1">
      <c r="A575"/>
      <c r="B575"/>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row>
    <row r="576" spans="1:41" ht="12.75" customHeight="1">
      <c r="A576"/>
      <c r="B576"/>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row>
    <row r="577" spans="1:41" ht="12.75" customHeight="1">
      <c r="A577"/>
      <c r="B577"/>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row>
    <row r="578" spans="1:41" ht="12.75" customHeight="1">
      <c r="A578"/>
      <c r="B57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row>
    <row r="579" spans="1:41" ht="12.75" customHeight="1">
      <c r="A579"/>
      <c r="B579"/>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row>
    <row r="580" spans="1:41" ht="12.75" customHeight="1">
      <c r="A580"/>
      <c r="B580"/>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row>
    <row r="581" spans="1:41" ht="12.75" customHeight="1">
      <c r="A581"/>
      <c r="B581"/>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row>
    <row r="582" spans="1:41" ht="12.75" customHeight="1">
      <c r="A582"/>
      <c r="B582"/>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row>
    <row r="583" spans="1:41" ht="12.75" customHeight="1">
      <c r="A583"/>
      <c r="B583"/>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row>
    <row r="584" spans="1:41" ht="12.75" customHeight="1">
      <c r="A584"/>
      <c r="B584"/>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row>
    <row r="585" spans="1:41" ht="12.75" customHeight="1">
      <c r="A585"/>
      <c r="B585"/>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row>
    <row r="586" spans="1:41" ht="12.75">
      <c r="A586"/>
      <c r="B586"/>
      <c r="C586" s="48"/>
      <c r="D586" s="48"/>
      <c r="E586" s="48"/>
      <c r="F586" s="48"/>
      <c r="G586" s="48"/>
      <c r="H586" s="39"/>
      <c r="I586" s="107"/>
      <c r="J586" s="107"/>
      <c r="K586" s="107"/>
      <c r="L586" s="107"/>
      <c r="M586" s="107"/>
      <c r="S586" s="39"/>
      <c r="T586" s="39"/>
      <c r="U586" s="39"/>
      <c r="X586" s="48"/>
      <c r="Y586" s="48"/>
      <c r="Z586" s="39"/>
      <c r="AA586" s="39"/>
      <c r="AB586" s="39"/>
      <c r="AC586" s="39"/>
      <c r="AD586" s="39"/>
      <c r="AE586" s="39"/>
      <c r="AF586" s="39"/>
      <c r="AG586" s="39"/>
      <c r="AH586" s="39"/>
      <c r="AI586" s="39"/>
      <c r="AJ586" s="39"/>
      <c r="AK586" s="39"/>
      <c r="AL586" s="39"/>
      <c r="AM586" s="39"/>
      <c r="AN586" s="39"/>
      <c r="AO586" s="39"/>
    </row>
    <row r="587" spans="1:41" ht="12.75">
      <c r="A587"/>
      <c r="B587"/>
      <c r="C587" s="48"/>
      <c r="D587" s="48"/>
      <c r="E587" s="48"/>
      <c r="F587" s="48"/>
      <c r="G587" s="48"/>
      <c r="H587" s="39"/>
      <c r="I587" s="107"/>
      <c r="J587" s="107"/>
      <c r="K587" s="107"/>
      <c r="L587" s="107"/>
      <c r="M587" s="107"/>
      <c r="S587" s="39"/>
      <c r="T587" s="39"/>
      <c r="U587" s="39"/>
      <c r="X587" s="48"/>
      <c r="Y587" s="48"/>
      <c r="Z587" s="39"/>
      <c r="AA587" s="39"/>
      <c r="AB587" s="39"/>
      <c r="AC587" s="39"/>
      <c r="AD587" s="39"/>
      <c r="AE587" s="39"/>
      <c r="AF587" s="39"/>
      <c r="AG587" s="39"/>
      <c r="AH587" s="39"/>
      <c r="AI587" s="39"/>
      <c r="AJ587" s="39"/>
      <c r="AK587" s="39"/>
      <c r="AL587" s="39"/>
      <c r="AM587" s="39"/>
      <c r="AN587" s="39"/>
      <c r="AO587" s="39"/>
    </row>
    <row r="588" spans="1:41" ht="12.75">
      <c r="A588"/>
      <c r="B588"/>
      <c r="C588" s="48"/>
      <c r="D588" s="48"/>
      <c r="E588" s="48"/>
      <c r="F588" s="48"/>
      <c r="G588" s="48"/>
      <c r="H588" s="39"/>
      <c r="I588" s="107"/>
      <c r="J588" s="107"/>
      <c r="K588" s="107"/>
      <c r="L588" s="107"/>
      <c r="M588" s="107"/>
      <c r="S588" s="39"/>
      <c r="T588" s="39"/>
      <c r="U588" s="39"/>
      <c r="X588" s="48"/>
      <c r="Y588" s="48"/>
      <c r="Z588" s="39"/>
      <c r="AA588" s="39"/>
      <c r="AB588" s="39"/>
      <c r="AC588" s="39"/>
      <c r="AD588" s="39"/>
      <c r="AE588" s="39"/>
      <c r="AF588" s="39"/>
      <c r="AG588" s="39"/>
      <c r="AH588" s="39"/>
      <c r="AI588" s="39"/>
      <c r="AJ588" s="39"/>
      <c r="AK588" s="39"/>
      <c r="AL588" s="39"/>
      <c r="AM588" s="39"/>
      <c r="AN588" s="39"/>
      <c r="AO588" s="39"/>
    </row>
    <row r="589" spans="1:41" ht="12.75">
      <c r="A589"/>
      <c r="B589"/>
      <c r="C589" s="48"/>
      <c r="D589" s="48"/>
      <c r="E589" s="48"/>
      <c r="F589" s="48"/>
      <c r="G589" s="48"/>
      <c r="H589" s="39"/>
      <c r="I589" s="107"/>
      <c r="J589" s="107"/>
      <c r="K589" s="107"/>
      <c r="L589" s="107"/>
      <c r="M589" s="107"/>
      <c r="S589" s="39"/>
      <c r="T589" s="39"/>
      <c r="U589" s="39"/>
      <c r="X589" s="48"/>
      <c r="Y589" s="48"/>
      <c r="Z589" s="39"/>
      <c r="AA589" s="39"/>
      <c r="AB589" s="39"/>
      <c r="AC589" s="39"/>
      <c r="AD589" s="39"/>
      <c r="AE589" s="39"/>
      <c r="AF589" s="39"/>
      <c r="AG589" s="39"/>
      <c r="AH589" s="39"/>
      <c r="AI589" s="39"/>
      <c r="AJ589" s="39"/>
      <c r="AK589" s="39"/>
      <c r="AL589" s="39"/>
      <c r="AM589" s="39"/>
      <c r="AN589" s="39"/>
      <c r="AO589" s="39"/>
    </row>
    <row r="590" spans="1:7" ht="12.75">
      <c r="A590"/>
      <c r="B590"/>
      <c r="C590" s="48"/>
      <c r="D590" s="48"/>
      <c r="E590" s="48"/>
      <c r="F590" s="48"/>
      <c r="G590" s="48"/>
    </row>
    <row r="591" spans="3:7" ht="12.75">
      <c r="C591" s="39"/>
      <c r="D591" s="39"/>
      <c r="E591" s="39"/>
      <c r="F591" s="39"/>
      <c r="G591" s="39"/>
    </row>
    <row r="592" spans="3:7" ht="12.75">
      <c r="C592" s="39"/>
      <c r="D592" s="39"/>
      <c r="E592" s="39"/>
      <c r="F592" s="39"/>
      <c r="G592" s="39"/>
    </row>
    <row r="593" spans="3:7" ht="12.75">
      <c r="C593" s="39"/>
      <c r="D593" s="39"/>
      <c r="E593" s="39"/>
      <c r="F593" s="39"/>
      <c r="G593" s="39"/>
    </row>
    <row r="594" spans="3:7" ht="12.75">
      <c r="C594" s="39"/>
      <c r="D594" s="39"/>
      <c r="E594" s="39"/>
      <c r="F594" s="39"/>
      <c r="G594"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4"/>
  <dimension ref="A1:W40"/>
  <sheetViews>
    <sheetView workbookViewId="0" topLeftCell="Q10">
      <selection activeCell="Z15" sqref="Z15"/>
    </sheetView>
  </sheetViews>
  <sheetFormatPr defaultColWidth="9.140625" defaultRowHeight="12.75"/>
  <cols>
    <col min="1" max="1" width="30.421875" style="0" customWidth="1"/>
    <col min="4" max="4" width="8.57421875" style="0" customWidth="1"/>
    <col min="5" max="5" width="9.28125" style="0" customWidth="1"/>
    <col min="6" max="6" width="11.421875" style="0" customWidth="1"/>
    <col min="8" max="8" width="9.57421875" style="0" customWidth="1"/>
    <col min="9" max="9" width="10.140625" style="0" customWidth="1"/>
    <col min="10" max="10" width="9.57421875" style="0" customWidth="1"/>
    <col min="12" max="12" width="11.421875" style="0" customWidth="1"/>
    <col min="13" max="13" width="10.28125" style="0" bestFit="1" customWidth="1"/>
    <col min="14" max="15" width="10.7109375" style="0" customWidth="1"/>
    <col min="16" max="16" width="12.7109375" style="0" customWidth="1"/>
    <col min="17" max="17" width="9.421875" style="0" customWidth="1"/>
    <col min="18" max="18" width="10.8515625" style="0" customWidth="1"/>
    <col min="19" max="19" width="12.7109375" style="0" customWidth="1"/>
  </cols>
  <sheetData>
    <row r="1" spans="1:13" ht="13.5" thickBot="1">
      <c r="A1" s="108" t="s">
        <v>412</v>
      </c>
      <c r="L1" t="s">
        <v>413</v>
      </c>
      <c r="M1" s="109"/>
    </row>
    <row r="2" spans="1:13" ht="28.5" customHeight="1" thickBot="1">
      <c r="A2" s="110" t="s">
        <v>97</v>
      </c>
      <c r="B2" s="111" t="s">
        <v>414</v>
      </c>
      <c r="C2" s="111" t="s">
        <v>415</v>
      </c>
      <c r="D2" s="111" t="s">
        <v>416</v>
      </c>
      <c r="E2" s="111" t="s">
        <v>417</v>
      </c>
      <c r="F2" s="112" t="s">
        <v>418</v>
      </c>
      <c r="G2" s="113" t="s">
        <v>419</v>
      </c>
      <c r="H2" s="112" t="s">
        <v>142</v>
      </c>
      <c r="I2" s="112" t="s">
        <v>141</v>
      </c>
      <c r="J2" s="114" t="s">
        <v>135</v>
      </c>
      <c r="K2" s="112" t="s">
        <v>1106</v>
      </c>
      <c r="L2" t="s">
        <v>420</v>
      </c>
      <c r="M2" s="115"/>
    </row>
    <row r="3" spans="1:15" ht="12.75">
      <c r="A3" s="116" t="s">
        <v>421</v>
      </c>
      <c r="B3" s="117">
        <v>0.2</v>
      </c>
      <c r="C3" s="117">
        <v>0.35</v>
      </c>
      <c r="D3" s="117">
        <v>0.05</v>
      </c>
      <c r="E3" s="117">
        <v>0.15</v>
      </c>
      <c r="F3" s="118">
        <v>0.25</v>
      </c>
      <c r="G3" s="119">
        <f>SUM(B3:F3)</f>
        <v>1</v>
      </c>
      <c r="H3" s="120"/>
      <c r="I3" s="120"/>
      <c r="J3" s="121"/>
      <c r="K3" s="121"/>
      <c r="N3" s="122"/>
      <c r="O3" s="122"/>
    </row>
    <row r="4" spans="1:15" ht="12.75">
      <c r="A4" s="123" t="s">
        <v>422</v>
      </c>
      <c r="B4" s="124"/>
      <c r="C4" s="124"/>
      <c r="D4" s="124"/>
      <c r="E4" s="124"/>
      <c r="F4" s="125"/>
      <c r="G4" s="126"/>
      <c r="H4" s="126"/>
      <c r="I4" s="126"/>
      <c r="J4" s="127"/>
      <c r="K4" s="127"/>
      <c r="N4" s="122"/>
      <c r="O4" s="122"/>
    </row>
    <row r="5" spans="1:15" ht="12.75">
      <c r="A5" s="128" t="s">
        <v>423</v>
      </c>
      <c r="B5" s="117">
        <v>0</v>
      </c>
      <c r="C5" s="117">
        <v>0.85</v>
      </c>
      <c r="D5" s="117">
        <v>0</v>
      </c>
      <c r="E5" s="117">
        <v>0</v>
      </c>
      <c r="F5" s="118">
        <v>0.15</v>
      </c>
      <c r="G5" s="129">
        <f>SUM(B5:F5)</f>
        <v>1</v>
      </c>
      <c r="H5" s="126"/>
      <c r="I5" s="126"/>
      <c r="J5" s="127"/>
      <c r="K5" s="127"/>
      <c r="N5" s="122"/>
      <c r="O5" s="122"/>
    </row>
    <row r="6" spans="1:15" ht="12.75">
      <c r="A6" s="128" t="s">
        <v>424</v>
      </c>
      <c r="B6" s="117">
        <v>0.4</v>
      </c>
      <c r="C6" s="117">
        <v>0</v>
      </c>
      <c r="D6" s="117">
        <v>0</v>
      </c>
      <c r="E6" s="117">
        <v>0.6</v>
      </c>
      <c r="F6" s="118">
        <v>0</v>
      </c>
      <c r="G6" s="129">
        <f>SUM(B6:F6)</f>
        <v>1</v>
      </c>
      <c r="H6" s="126"/>
      <c r="I6" s="126"/>
      <c r="J6" s="127"/>
      <c r="K6" s="127"/>
      <c r="N6" s="122"/>
      <c r="O6" s="122"/>
    </row>
    <row r="7" spans="1:15" ht="12.75">
      <c r="A7" s="128" t="s">
        <v>425</v>
      </c>
      <c r="B7" s="117">
        <v>0</v>
      </c>
      <c r="C7" s="117">
        <v>0</v>
      </c>
      <c r="D7" s="117">
        <v>1</v>
      </c>
      <c r="E7" s="117">
        <v>0</v>
      </c>
      <c r="F7" s="118">
        <v>0</v>
      </c>
      <c r="G7" s="129">
        <f>SUM(B7:F7)</f>
        <v>1</v>
      </c>
      <c r="H7" s="126"/>
      <c r="I7" s="126"/>
      <c r="J7" s="127"/>
      <c r="K7" s="127"/>
      <c r="N7" s="122"/>
      <c r="O7" s="122"/>
    </row>
    <row r="8" spans="1:15" ht="12.75">
      <c r="A8" s="130" t="s">
        <v>426</v>
      </c>
      <c r="B8" s="223">
        <v>486</v>
      </c>
      <c r="C8" s="131">
        <v>271</v>
      </c>
      <c r="D8" s="131">
        <v>990</v>
      </c>
      <c r="E8" s="131">
        <v>633</v>
      </c>
      <c r="F8" s="131">
        <v>596</v>
      </c>
      <c r="G8" s="131">
        <f>SUMPRODUCT($B3:$F3,$B$8:$F$8)</f>
        <v>485.5</v>
      </c>
      <c r="H8" s="131">
        <f>SUMPRODUCT($B5:$F5,$B$8:$F$8)</f>
        <v>319.75</v>
      </c>
      <c r="I8" s="131">
        <f>SUMPRODUCT($B6:$F6,$B$8:$F$8)</f>
        <v>574.2</v>
      </c>
      <c r="J8" s="132">
        <f>SUMPRODUCT($B7:$F7,$B$8:$F$8)</f>
        <v>990</v>
      </c>
      <c r="K8" s="131">
        <f>SUMPRODUCT($B3:$F3,$B$8:$F$8)</f>
        <v>485.5</v>
      </c>
      <c r="N8" s="122"/>
      <c r="O8" s="122"/>
    </row>
    <row r="9" spans="1:11" ht="13.5" thickBot="1">
      <c r="A9" s="133"/>
      <c r="B9" s="134"/>
      <c r="C9" s="134"/>
      <c r="D9" s="134"/>
      <c r="E9" s="134"/>
      <c r="F9" s="134"/>
      <c r="G9" s="135"/>
      <c r="H9" s="136"/>
      <c r="I9" s="136"/>
      <c r="J9" s="137"/>
      <c r="K9" s="137"/>
    </row>
    <row r="10" spans="1:6" ht="12.75">
      <c r="A10" t="s">
        <v>427</v>
      </c>
      <c r="B10" s="138"/>
      <c r="C10" s="138"/>
      <c r="D10" s="138"/>
      <c r="E10" s="138"/>
      <c r="F10" s="138"/>
    </row>
    <row r="18" ht="12.75">
      <c r="A18" s="108" t="s">
        <v>428</v>
      </c>
    </row>
    <row r="19" ht="13.5" thickBot="1"/>
    <row r="20" spans="1:23" ht="13.5" thickBot="1">
      <c r="A20" s="224"/>
      <c r="B20" s="224"/>
      <c r="C20" s="225"/>
      <c r="D20" s="225"/>
      <c r="E20" s="243" t="s">
        <v>429</v>
      </c>
      <c r="F20" s="244"/>
      <c r="G20" s="244"/>
      <c r="H20" s="245"/>
      <c r="I20" s="243" t="s">
        <v>430</v>
      </c>
      <c r="J20" s="244"/>
      <c r="K20" s="244"/>
      <c r="L20" s="245"/>
      <c r="M20" s="243" t="s">
        <v>431</v>
      </c>
      <c r="N20" s="244"/>
      <c r="O20" s="244"/>
      <c r="P20" s="244"/>
      <c r="Q20" s="246" t="s">
        <v>432</v>
      </c>
      <c r="R20" s="244"/>
      <c r="S20" s="247"/>
      <c r="T20" s="246" t="s">
        <v>433</v>
      </c>
      <c r="U20" s="244"/>
      <c r="V20" s="244"/>
      <c r="W20" s="247"/>
    </row>
    <row r="21" spans="1:23" ht="39" thickBot="1">
      <c r="A21" s="232" t="s">
        <v>434</v>
      </c>
      <c r="B21" s="233" t="s">
        <v>435</v>
      </c>
      <c r="C21" s="233" t="s">
        <v>436</v>
      </c>
      <c r="D21" s="233" t="s">
        <v>437</v>
      </c>
      <c r="E21" s="112" t="s">
        <v>142</v>
      </c>
      <c r="F21" s="112" t="s">
        <v>141</v>
      </c>
      <c r="G21" s="112" t="s">
        <v>135</v>
      </c>
      <c r="H21" s="112" t="s">
        <v>1106</v>
      </c>
      <c r="I21" s="112" t="s">
        <v>142</v>
      </c>
      <c r="J21" s="112" t="s">
        <v>141</v>
      </c>
      <c r="K21" s="112" t="s">
        <v>135</v>
      </c>
      <c r="L21" s="112" t="s">
        <v>1106</v>
      </c>
      <c r="M21" s="112" t="s">
        <v>142</v>
      </c>
      <c r="N21" s="112" t="s">
        <v>141</v>
      </c>
      <c r="O21" s="112" t="s">
        <v>135</v>
      </c>
      <c r="P21" s="112" t="s">
        <v>1106</v>
      </c>
      <c r="Q21" s="234" t="s">
        <v>438</v>
      </c>
      <c r="R21" s="234" t="s">
        <v>439</v>
      </c>
      <c r="S21" s="234" t="s">
        <v>440</v>
      </c>
      <c r="T21" s="112" t="s">
        <v>142</v>
      </c>
      <c r="U21" s="112" t="s">
        <v>141</v>
      </c>
      <c r="V21" s="112" t="s">
        <v>135</v>
      </c>
      <c r="W21" s="114" t="s">
        <v>1106</v>
      </c>
    </row>
    <row r="22" spans="1:23" ht="12.75">
      <c r="A22" s="139" t="s">
        <v>441</v>
      </c>
      <c r="B22" s="230">
        <v>5000</v>
      </c>
      <c r="C22" s="140">
        <v>9.7</v>
      </c>
      <c r="D22" s="140">
        <v>10.7</v>
      </c>
      <c r="E22" s="141">
        <f aca="true" t="shared" si="0" ref="E22:E37">H$8</f>
        <v>319.75</v>
      </c>
      <c r="F22" s="142">
        <f aca="true" t="shared" si="1" ref="F22:F37">I$8</f>
        <v>574.2</v>
      </c>
      <c r="G22" s="141">
        <f aca="true" t="shared" si="2" ref="G22:G37">J$8</f>
        <v>990</v>
      </c>
      <c r="H22" s="141">
        <f>K$8</f>
        <v>485.5</v>
      </c>
      <c r="I22" s="141">
        <f aca="true" t="shared" si="3" ref="I22:I37">$E22*$B22/$C22/1000</f>
        <v>164.819587628866</v>
      </c>
      <c r="J22" s="141">
        <f aca="true" t="shared" si="4" ref="J22:J37">$F22*$B22/$C22/1000</f>
        <v>295.979381443299</v>
      </c>
      <c r="K22" s="141">
        <f aca="true" t="shared" si="5" ref="K22:K37">$G22*$B22/$C22/1000</f>
        <v>510.3092783505155</v>
      </c>
      <c r="L22" s="141">
        <f>$H22*$B22/$C22/1000</f>
        <v>250.25773195876292</v>
      </c>
      <c r="M22" s="141">
        <f aca="true" t="shared" si="6" ref="M22:M37">E22*$B22/$D22/1000</f>
        <v>149.4158878504673</v>
      </c>
      <c r="N22" s="141">
        <f aca="true" t="shared" si="7" ref="N22:N37">F22*$B22/$D22/1000</f>
        <v>268.3177570093458</v>
      </c>
      <c r="O22" s="141">
        <f aca="true" t="shared" si="8" ref="O22:P37">G22*$B22/$D22/1000</f>
        <v>462.61682242990656</v>
      </c>
      <c r="P22" s="141">
        <f t="shared" si="8"/>
        <v>226.86915887850466</v>
      </c>
      <c r="Q22" s="231">
        <f aca="true" t="shared" si="9" ref="Q22:Q37">$B22*((0.0069*(C22^2))-(0.1258*C22)+0.6169)</f>
        <v>229.3050000000002</v>
      </c>
      <c r="R22" s="231">
        <f aca="true" t="shared" si="10" ref="R22:R37">$B22*((0.0069*(D22^2))-(0.1258*D22)+0.6169)</f>
        <v>304.1050000000001</v>
      </c>
      <c r="S22" s="144">
        <f aca="true" t="shared" si="11" ref="S22:S37">R22-Q22</f>
        <v>74.79999999999987</v>
      </c>
      <c r="T22" s="141">
        <f>I22-M22</f>
        <v>15.403699778398703</v>
      </c>
      <c r="U22" s="141">
        <f>J22-N22</f>
        <v>27.661624433953193</v>
      </c>
      <c r="V22" s="141">
        <f>K22-O22</f>
        <v>47.69245592060895</v>
      </c>
      <c r="W22" s="145">
        <f>L22-P22</f>
        <v>23.388573080258254</v>
      </c>
    </row>
    <row r="23" spans="1:23" ht="12.75">
      <c r="A23" s="146" t="s">
        <v>441</v>
      </c>
      <c r="B23" s="226">
        <v>6000</v>
      </c>
      <c r="C23" s="150">
        <v>9.7</v>
      </c>
      <c r="D23" s="150">
        <v>10.7</v>
      </c>
      <c r="E23" s="148">
        <f t="shared" si="0"/>
        <v>319.75</v>
      </c>
      <c r="F23" s="227">
        <f t="shared" si="1"/>
        <v>574.2</v>
      </c>
      <c r="G23" s="148">
        <f t="shared" si="2"/>
        <v>990</v>
      </c>
      <c r="H23" s="148">
        <f aca="true" t="shared" si="12" ref="H23:H37">K$8</f>
        <v>485.5</v>
      </c>
      <c r="I23" s="148">
        <f t="shared" si="3"/>
        <v>197.7835051546392</v>
      </c>
      <c r="J23" s="148">
        <f t="shared" si="4"/>
        <v>355.1752577319588</v>
      </c>
      <c r="K23" s="148">
        <f t="shared" si="5"/>
        <v>612.3711340206187</v>
      </c>
      <c r="L23" s="148">
        <f aca="true" t="shared" si="13" ref="L23:L37">$H23*$B23/$C23/1000</f>
        <v>300.30927835051546</v>
      </c>
      <c r="M23" s="148">
        <f t="shared" si="6"/>
        <v>179.29906542056077</v>
      </c>
      <c r="N23" s="148">
        <f t="shared" si="7"/>
        <v>321.981308411215</v>
      </c>
      <c r="O23" s="148">
        <f t="shared" si="8"/>
        <v>555.1401869158879</v>
      </c>
      <c r="P23" s="148">
        <f t="shared" si="8"/>
        <v>272.2429906542056</v>
      </c>
      <c r="Q23" s="143">
        <f t="shared" si="9"/>
        <v>275.1660000000002</v>
      </c>
      <c r="R23" s="143">
        <f t="shared" si="10"/>
        <v>364.9260000000001</v>
      </c>
      <c r="S23" s="147">
        <f t="shared" si="11"/>
        <v>89.75999999999988</v>
      </c>
      <c r="T23" s="148">
        <f aca="true" t="shared" si="14" ref="T23:T37">I23-M23</f>
        <v>18.48443973407842</v>
      </c>
      <c r="U23" s="148">
        <f aca="true" t="shared" si="15" ref="U23:U37">J23-N23</f>
        <v>33.1939493207438</v>
      </c>
      <c r="V23" s="148">
        <f aca="true" t="shared" si="16" ref="V23:V37">K23-O23</f>
        <v>57.23094710473083</v>
      </c>
      <c r="W23" s="149">
        <f aca="true" t="shared" si="17" ref="W23:W37">L23-P23</f>
        <v>28.06628769630987</v>
      </c>
    </row>
    <row r="24" spans="1:23" ht="12.75">
      <c r="A24" s="146" t="s">
        <v>442</v>
      </c>
      <c r="B24" s="226">
        <v>7000</v>
      </c>
      <c r="C24" s="150">
        <v>9.7</v>
      </c>
      <c r="D24" s="150">
        <v>10.7</v>
      </c>
      <c r="E24" s="148">
        <f t="shared" si="0"/>
        <v>319.75</v>
      </c>
      <c r="F24" s="227">
        <f t="shared" si="1"/>
        <v>574.2</v>
      </c>
      <c r="G24" s="148">
        <f t="shared" si="2"/>
        <v>990</v>
      </c>
      <c r="H24" s="148">
        <f t="shared" si="12"/>
        <v>485.5</v>
      </c>
      <c r="I24" s="148">
        <f t="shared" si="3"/>
        <v>230.7474226804124</v>
      </c>
      <c r="J24" s="148">
        <f t="shared" si="4"/>
        <v>414.3711340206186</v>
      </c>
      <c r="K24" s="148">
        <f t="shared" si="5"/>
        <v>714.4329896907217</v>
      </c>
      <c r="L24" s="148">
        <f t="shared" si="13"/>
        <v>350.36082474226805</v>
      </c>
      <c r="M24" s="148">
        <f t="shared" si="6"/>
        <v>209.18224299065423</v>
      </c>
      <c r="N24" s="148">
        <f t="shared" si="7"/>
        <v>375.64485981308417</v>
      </c>
      <c r="O24" s="148">
        <f t="shared" si="8"/>
        <v>647.6635514018692</v>
      </c>
      <c r="P24" s="148">
        <f t="shared" si="8"/>
        <v>317.61682242990656</v>
      </c>
      <c r="Q24" s="143">
        <f t="shared" si="9"/>
        <v>321.02700000000027</v>
      </c>
      <c r="R24" s="143">
        <f t="shared" si="10"/>
        <v>425.74700000000007</v>
      </c>
      <c r="S24" s="147">
        <f t="shared" si="11"/>
        <v>104.7199999999998</v>
      </c>
      <c r="T24" s="148">
        <f t="shared" si="14"/>
        <v>21.565179689758168</v>
      </c>
      <c r="U24" s="148">
        <f t="shared" si="15"/>
        <v>38.72627420753446</v>
      </c>
      <c r="V24" s="148">
        <f t="shared" si="16"/>
        <v>66.76943828885248</v>
      </c>
      <c r="W24" s="149">
        <f t="shared" si="17"/>
        <v>32.74400231236149</v>
      </c>
    </row>
    <row r="25" spans="1:23" ht="12.75">
      <c r="A25" s="146" t="s">
        <v>443</v>
      </c>
      <c r="B25" s="226">
        <v>8000</v>
      </c>
      <c r="C25" s="150">
        <v>9.8</v>
      </c>
      <c r="D25" s="150">
        <v>10.8</v>
      </c>
      <c r="E25" s="148">
        <f t="shared" si="0"/>
        <v>319.75</v>
      </c>
      <c r="F25" s="227">
        <f t="shared" si="1"/>
        <v>574.2</v>
      </c>
      <c r="G25" s="148">
        <f t="shared" si="2"/>
        <v>990</v>
      </c>
      <c r="H25" s="148">
        <f t="shared" si="12"/>
        <v>485.5</v>
      </c>
      <c r="I25" s="148">
        <f t="shared" si="3"/>
        <v>261.0204081632653</v>
      </c>
      <c r="J25" s="148">
        <f t="shared" si="4"/>
        <v>468.734693877551</v>
      </c>
      <c r="K25" s="148">
        <f t="shared" si="5"/>
        <v>808.1632653061224</v>
      </c>
      <c r="L25" s="148">
        <f t="shared" si="13"/>
        <v>396.3265306122449</v>
      </c>
      <c r="M25" s="148">
        <f t="shared" si="6"/>
        <v>236.85185185185182</v>
      </c>
      <c r="N25" s="148">
        <f t="shared" si="7"/>
        <v>425.3333333333333</v>
      </c>
      <c r="O25" s="148">
        <f t="shared" si="8"/>
        <v>733.3333333333333</v>
      </c>
      <c r="P25" s="148">
        <f t="shared" si="8"/>
        <v>359.6296296296296</v>
      </c>
      <c r="Q25" s="143">
        <f t="shared" si="9"/>
        <v>373.8880000000018</v>
      </c>
      <c r="R25" s="143">
        <f t="shared" si="10"/>
        <v>504.6080000000002</v>
      </c>
      <c r="S25" s="147">
        <f t="shared" si="11"/>
        <v>130.71999999999838</v>
      </c>
      <c r="T25" s="148">
        <f t="shared" si="14"/>
        <v>24.168556311413482</v>
      </c>
      <c r="U25" s="148">
        <f t="shared" si="15"/>
        <v>43.40136054421771</v>
      </c>
      <c r="V25" s="148">
        <f t="shared" si="16"/>
        <v>74.82993197278915</v>
      </c>
      <c r="W25" s="149">
        <f t="shared" si="17"/>
        <v>36.69690098261526</v>
      </c>
    </row>
    <row r="26" spans="1:23" ht="12.75">
      <c r="A26" s="146" t="s">
        <v>444</v>
      </c>
      <c r="B26" s="226">
        <v>9000</v>
      </c>
      <c r="C26" s="150">
        <v>9.8</v>
      </c>
      <c r="D26" s="150">
        <v>10.8</v>
      </c>
      <c r="E26" s="148">
        <f t="shared" si="0"/>
        <v>319.75</v>
      </c>
      <c r="F26" s="227">
        <f t="shared" si="1"/>
        <v>574.2</v>
      </c>
      <c r="G26" s="148">
        <f t="shared" si="2"/>
        <v>990</v>
      </c>
      <c r="H26" s="148">
        <f t="shared" si="12"/>
        <v>485.5</v>
      </c>
      <c r="I26" s="148">
        <f t="shared" si="3"/>
        <v>293.64795918367344</v>
      </c>
      <c r="J26" s="148">
        <f t="shared" si="4"/>
        <v>527.3265306122448</v>
      </c>
      <c r="K26" s="148">
        <f t="shared" si="5"/>
        <v>909.1836734693877</v>
      </c>
      <c r="L26" s="148">
        <f t="shared" si="13"/>
        <v>445.8673469387755</v>
      </c>
      <c r="M26" s="148">
        <f t="shared" si="6"/>
        <v>266.4583333333333</v>
      </c>
      <c r="N26" s="148">
        <f t="shared" si="7"/>
        <v>478.49999999999994</v>
      </c>
      <c r="O26" s="148">
        <f t="shared" si="8"/>
        <v>825</v>
      </c>
      <c r="P26" s="148">
        <f t="shared" si="8"/>
        <v>404.5833333333333</v>
      </c>
      <c r="Q26" s="143">
        <f t="shared" si="9"/>
        <v>420.624000000002</v>
      </c>
      <c r="R26" s="143">
        <f t="shared" si="10"/>
        <v>567.6840000000002</v>
      </c>
      <c r="S26" s="147">
        <f t="shared" si="11"/>
        <v>147.05999999999818</v>
      </c>
      <c r="T26" s="148">
        <f t="shared" si="14"/>
        <v>27.18962585034012</v>
      </c>
      <c r="U26" s="148">
        <f t="shared" si="15"/>
        <v>48.82653061224488</v>
      </c>
      <c r="V26" s="148">
        <f t="shared" si="16"/>
        <v>84.18367346938771</v>
      </c>
      <c r="W26" s="149">
        <f t="shared" si="17"/>
        <v>41.28401360544217</v>
      </c>
    </row>
    <row r="27" spans="1:23" ht="12.75">
      <c r="A27" s="146" t="s">
        <v>445</v>
      </c>
      <c r="B27" s="226">
        <v>10000</v>
      </c>
      <c r="C27" s="150">
        <v>9.8</v>
      </c>
      <c r="D27" s="150">
        <v>10.8</v>
      </c>
      <c r="E27" s="148">
        <f t="shared" si="0"/>
        <v>319.75</v>
      </c>
      <c r="F27" s="227">
        <f t="shared" si="1"/>
        <v>574.2</v>
      </c>
      <c r="G27" s="148">
        <f t="shared" si="2"/>
        <v>990</v>
      </c>
      <c r="H27" s="148">
        <f t="shared" si="12"/>
        <v>485.5</v>
      </c>
      <c r="I27" s="148">
        <f t="shared" si="3"/>
        <v>326.27551020408157</v>
      </c>
      <c r="J27" s="148">
        <f t="shared" si="4"/>
        <v>585.9183673469387</v>
      </c>
      <c r="K27" s="148">
        <f t="shared" si="5"/>
        <v>1010.204081632653</v>
      </c>
      <c r="L27" s="148">
        <f t="shared" si="13"/>
        <v>495.4081632653061</v>
      </c>
      <c r="M27" s="148">
        <f t="shared" si="6"/>
        <v>296.0648148148148</v>
      </c>
      <c r="N27" s="148">
        <f t="shared" si="7"/>
        <v>531.6666666666666</v>
      </c>
      <c r="O27" s="148">
        <f t="shared" si="8"/>
        <v>916.6666666666666</v>
      </c>
      <c r="P27" s="148">
        <f t="shared" si="8"/>
        <v>449.537037037037</v>
      </c>
      <c r="Q27" s="143">
        <f t="shared" si="9"/>
        <v>467.36000000000223</v>
      </c>
      <c r="R27" s="143">
        <f t="shared" si="10"/>
        <v>630.7600000000002</v>
      </c>
      <c r="S27" s="147">
        <f t="shared" si="11"/>
        <v>163.399999999998</v>
      </c>
      <c r="T27" s="148">
        <f t="shared" si="14"/>
        <v>30.21069538926679</v>
      </c>
      <c r="U27" s="148">
        <f t="shared" si="15"/>
        <v>54.25170068027205</v>
      </c>
      <c r="V27" s="148">
        <f t="shared" si="16"/>
        <v>93.53741496598639</v>
      </c>
      <c r="W27" s="149">
        <f t="shared" si="17"/>
        <v>45.87112622826908</v>
      </c>
    </row>
    <row r="28" spans="1:23" ht="12.75">
      <c r="A28" s="146" t="s">
        <v>446</v>
      </c>
      <c r="B28" s="226">
        <v>11000</v>
      </c>
      <c r="C28" s="150">
        <v>9.8</v>
      </c>
      <c r="D28" s="150">
        <v>10.8</v>
      </c>
      <c r="E28" s="148">
        <f t="shared" si="0"/>
        <v>319.75</v>
      </c>
      <c r="F28" s="227">
        <f t="shared" si="1"/>
        <v>574.2</v>
      </c>
      <c r="G28" s="148">
        <f t="shared" si="2"/>
        <v>990</v>
      </c>
      <c r="H28" s="148">
        <f t="shared" si="12"/>
        <v>485.5</v>
      </c>
      <c r="I28" s="148">
        <f t="shared" si="3"/>
        <v>358.90306122448976</v>
      </c>
      <c r="J28" s="148">
        <f t="shared" si="4"/>
        <v>644.5102040816327</v>
      </c>
      <c r="K28" s="148">
        <f t="shared" si="5"/>
        <v>1111.2244897959183</v>
      </c>
      <c r="L28" s="148">
        <f t="shared" si="13"/>
        <v>544.9489795918366</v>
      </c>
      <c r="M28" s="148">
        <f t="shared" si="6"/>
        <v>325.6712962962963</v>
      </c>
      <c r="N28" s="148">
        <f t="shared" si="7"/>
        <v>584.8333333333334</v>
      </c>
      <c r="O28" s="148">
        <f t="shared" si="8"/>
        <v>1008.3333333333333</v>
      </c>
      <c r="P28" s="148">
        <f t="shared" si="8"/>
        <v>494.4907407407407</v>
      </c>
      <c r="Q28" s="143">
        <f t="shared" si="9"/>
        <v>514.0960000000024</v>
      </c>
      <c r="R28" s="143">
        <f t="shared" si="10"/>
        <v>693.8360000000002</v>
      </c>
      <c r="S28" s="147">
        <f t="shared" si="11"/>
        <v>179.73999999999785</v>
      </c>
      <c r="T28" s="148">
        <f t="shared" si="14"/>
        <v>33.231764928193456</v>
      </c>
      <c r="U28" s="148">
        <f t="shared" si="15"/>
        <v>59.67687074829928</v>
      </c>
      <c r="V28" s="148">
        <f t="shared" si="16"/>
        <v>102.89115646258506</v>
      </c>
      <c r="W28" s="149">
        <f t="shared" si="17"/>
        <v>50.45823885109593</v>
      </c>
    </row>
    <row r="29" spans="1:23" ht="12.75">
      <c r="A29" s="146" t="s">
        <v>447</v>
      </c>
      <c r="B29" s="226">
        <v>12000</v>
      </c>
      <c r="C29" s="150">
        <v>9.8</v>
      </c>
      <c r="D29" s="150">
        <v>10.8</v>
      </c>
      <c r="E29" s="148">
        <f t="shared" si="0"/>
        <v>319.75</v>
      </c>
      <c r="F29" s="227">
        <f t="shared" si="1"/>
        <v>574.2</v>
      </c>
      <c r="G29" s="148">
        <f t="shared" si="2"/>
        <v>990</v>
      </c>
      <c r="H29" s="148">
        <f t="shared" si="12"/>
        <v>485.5</v>
      </c>
      <c r="I29" s="148">
        <f t="shared" si="3"/>
        <v>391.53061224489795</v>
      </c>
      <c r="J29" s="148">
        <f t="shared" si="4"/>
        <v>703.1020408163266</v>
      </c>
      <c r="K29" s="148">
        <f t="shared" si="5"/>
        <v>1212.2448979591836</v>
      </c>
      <c r="L29" s="148">
        <f t="shared" si="13"/>
        <v>594.4897959183673</v>
      </c>
      <c r="M29" s="148">
        <f t="shared" si="6"/>
        <v>355.27777777777777</v>
      </c>
      <c r="N29" s="148">
        <f t="shared" si="7"/>
        <v>638</v>
      </c>
      <c r="O29" s="148">
        <f t="shared" si="8"/>
        <v>1100</v>
      </c>
      <c r="P29" s="148">
        <f t="shared" si="8"/>
        <v>539.4444444444443</v>
      </c>
      <c r="Q29" s="143">
        <f t="shared" si="9"/>
        <v>560.8320000000026</v>
      </c>
      <c r="R29" s="143">
        <f t="shared" si="10"/>
        <v>756.9120000000003</v>
      </c>
      <c r="S29" s="147">
        <f t="shared" si="11"/>
        <v>196.07999999999765</v>
      </c>
      <c r="T29" s="148">
        <f t="shared" si="14"/>
        <v>36.25283446712018</v>
      </c>
      <c r="U29" s="148">
        <f t="shared" si="15"/>
        <v>65.10204081632662</v>
      </c>
      <c r="V29" s="148">
        <f t="shared" si="16"/>
        <v>112.24489795918362</v>
      </c>
      <c r="W29" s="149">
        <f t="shared" si="17"/>
        <v>55.045351473923006</v>
      </c>
    </row>
    <row r="30" spans="1:23" ht="12.75">
      <c r="A30" s="146" t="s">
        <v>448</v>
      </c>
      <c r="B30" s="226">
        <v>13000</v>
      </c>
      <c r="C30" s="150">
        <v>9.8</v>
      </c>
      <c r="D30" s="150">
        <v>10.8</v>
      </c>
      <c r="E30" s="148">
        <f t="shared" si="0"/>
        <v>319.75</v>
      </c>
      <c r="F30" s="227">
        <f t="shared" si="1"/>
        <v>574.2</v>
      </c>
      <c r="G30" s="148">
        <f t="shared" si="2"/>
        <v>990</v>
      </c>
      <c r="H30" s="148">
        <f t="shared" si="12"/>
        <v>485.5</v>
      </c>
      <c r="I30" s="148">
        <f t="shared" si="3"/>
        <v>424.1581632653061</v>
      </c>
      <c r="J30" s="148">
        <f t="shared" si="4"/>
        <v>761.6938775510205</v>
      </c>
      <c r="K30" s="148">
        <f t="shared" si="5"/>
        <v>1313.265306122449</v>
      </c>
      <c r="L30" s="148">
        <f t="shared" si="13"/>
        <v>644.0306122448978</v>
      </c>
      <c r="M30" s="148">
        <f t="shared" si="6"/>
        <v>384.88425925925924</v>
      </c>
      <c r="N30" s="148">
        <f t="shared" si="7"/>
        <v>691.1666666666667</v>
      </c>
      <c r="O30" s="148">
        <f t="shared" si="8"/>
        <v>1191.6666666666665</v>
      </c>
      <c r="P30" s="148">
        <f t="shared" si="8"/>
        <v>584.398148148148</v>
      </c>
      <c r="Q30" s="143">
        <f t="shared" si="9"/>
        <v>607.5680000000029</v>
      </c>
      <c r="R30" s="143">
        <f t="shared" si="10"/>
        <v>819.9880000000003</v>
      </c>
      <c r="S30" s="147">
        <f t="shared" si="11"/>
        <v>212.41999999999734</v>
      </c>
      <c r="T30" s="148">
        <f t="shared" si="14"/>
        <v>39.27390400604685</v>
      </c>
      <c r="U30" s="148">
        <f t="shared" si="15"/>
        <v>70.52721088435374</v>
      </c>
      <c r="V30" s="148">
        <f t="shared" si="16"/>
        <v>121.5986394557824</v>
      </c>
      <c r="W30" s="149">
        <f t="shared" si="17"/>
        <v>59.6324640967498</v>
      </c>
    </row>
    <row r="31" spans="1:23" ht="12.75">
      <c r="A31" s="146" t="s">
        <v>449</v>
      </c>
      <c r="B31" s="226">
        <v>14000</v>
      </c>
      <c r="C31" s="150">
        <v>9.7</v>
      </c>
      <c r="D31" s="150">
        <v>10.7</v>
      </c>
      <c r="E31" s="148">
        <f t="shared" si="0"/>
        <v>319.75</v>
      </c>
      <c r="F31" s="227">
        <f t="shared" si="1"/>
        <v>574.2</v>
      </c>
      <c r="G31" s="148">
        <f t="shared" si="2"/>
        <v>990</v>
      </c>
      <c r="H31" s="148">
        <f t="shared" si="12"/>
        <v>485.5</v>
      </c>
      <c r="I31" s="148">
        <f t="shared" si="3"/>
        <v>461.4948453608248</v>
      </c>
      <c r="J31" s="148">
        <f t="shared" si="4"/>
        <v>828.7422680412373</v>
      </c>
      <c r="K31" s="148">
        <f t="shared" si="5"/>
        <v>1428.8659793814434</v>
      </c>
      <c r="L31" s="148">
        <f t="shared" si="13"/>
        <v>700.7216494845361</v>
      </c>
      <c r="M31" s="148">
        <f t="shared" si="6"/>
        <v>418.36448598130846</v>
      </c>
      <c r="N31" s="148">
        <f t="shared" si="7"/>
        <v>751.2897196261683</v>
      </c>
      <c r="O31" s="148">
        <f t="shared" si="8"/>
        <v>1295.3271028037384</v>
      </c>
      <c r="P31" s="148">
        <f t="shared" si="8"/>
        <v>635.2336448598131</v>
      </c>
      <c r="Q31" s="143">
        <f t="shared" si="9"/>
        <v>642.0540000000005</v>
      </c>
      <c r="R31" s="143">
        <f t="shared" si="10"/>
        <v>851.4940000000001</v>
      </c>
      <c r="S31" s="147">
        <f t="shared" si="11"/>
        <v>209.4399999999996</v>
      </c>
      <c r="T31" s="148">
        <f t="shared" si="14"/>
        <v>43.130359379516335</v>
      </c>
      <c r="U31" s="148">
        <f t="shared" si="15"/>
        <v>77.45254841506892</v>
      </c>
      <c r="V31" s="148">
        <f t="shared" si="16"/>
        <v>133.53887657770497</v>
      </c>
      <c r="W31" s="149">
        <f t="shared" si="17"/>
        <v>65.48800462472298</v>
      </c>
    </row>
    <row r="32" spans="1:23" ht="12.75">
      <c r="A32" s="146" t="s">
        <v>449</v>
      </c>
      <c r="B32" s="226">
        <v>15000</v>
      </c>
      <c r="C32" s="150">
        <v>9.7</v>
      </c>
      <c r="D32" s="150">
        <v>10.7</v>
      </c>
      <c r="E32" s="148">
        <f t="shared" si="0"/>
        <v>319.75</v>
      </c>
      <c r="F32" s="227">
        <f t="shared" si="1"/>
        <v>574.2</v>
      </c>
      <c r="G32" s="148">
        <f t="shared" si="2"/>
        <v>990</v>
      </c>
      <c r="H32" s="148">
        <f t="shared" si="12"/>
        <v>485.5</v>
      </c>
      <c r="I32" s="148">
        <f t="shared" si="3"/>
        <v>494.4587628865979</v>
      </c>
      <c r="J32" s="148">
        <f t="shared" si="4"/>
        <v>887.938144329897</v>
      </c>
      <c r="K32" s="148">
        <f t="shared" si="5"/>
        <v>1530.9278350515465</v>
      </c>
      <c r="L32" s="148">
        <f t="shared" si="13"/>
        <v>750.7731958762887</v>
      </c>
      <c r="M32" s="148">
        <f t="shared" si="6"/>
        <v>448.24766355140184</v>
      </c>
      <c r="N32" s="148">
        <f t="shared" si="7"/>
        <v>804.9532710280374</v>
      </c>
      <c r="O32" s="148">
        <f t="shared" si="8"/>
        <v>1387.8504672897197</v>
      </c>
      <c r="P32" s="148">
        <f t="shared" si="8"/>
        <v>680.6074766355141</v>
      </c>
      <c r="Q32" s="143">
        <f t="shared" si="9"/>
        <v>687.9150000000006</v>
      </c>
      <c r="R32" s="143">
        <f t="shared" si="10"/>
        <v>912.3150000000002</v>
      </c>
      <c r="S32" s="147">
        <f t="shared" si="11"/>
        <v>224.39999999999952</v>
      </c>
      <c r="T32" s="148">
        <f t="shared" si="14"/>
        <v>46.21109933519608</v>
      </c>
      <c r="U32" s="148">
        <f t="shared" si="15"/>
        <v>82.98487330185958</v>
      </c>
      <c r="V32" s="148">
        <f t="shared" si="16"/>
        <v>143.07736776182674</v>
      </c>
      <c r="W32" s="149">
        <f t="shared" si="17"/>
        <v>70.16571924077459</v>
      </c>
    </row>
    <row r="33" spans="1:23" ht="12.75">
      <c r="A33" s="146" t="s">
        <v>449</v>
      </c>
      <c r="B33" s="226">
        <v>16000</v>
      </c>
      <c r="C33" s="150">
        <v>9.7</v>
      </c>
      <c r="D33" s="150">
        <v>10.7</v>
      </c>
      <c r="E33" s="148">
        <f t="shared" si="0"/>
        <v>319.75</v>
      </c>
      <c r="F33" s="227">
        <f t="shared" si="1"/>
        <v>574.2</v>
      </c>
      <c r="G33" s="148">
        <f t="shared" si="2"/>
        <v>990</v>
      </c>
      <c r="H33" s="148">
        <f t="shared" si="12"/>
        <v>485.5</v>
      </c>
      <c r="I33" s="148">
        <f t="shared" si="3"/>
        <v>527.4226804123712</v>
      </c>
      <c r="J33" s="148">
        <f t="shared" si="4"/>
        <v>947.1340206185567</v>
      </c>
      <c r="K33" s="148">
        <f t="shared" si="5"/>
        <v>1632.9896907216496</v>
      </c>
      <c r="L33" s="148">
        <f t="shared" si="13"/>
        <v>800.8247422680413</v>
      </c>
      <c r="M33" s="148">
        <f t="shared" si="6"/>
        <v>478.13084112149534</v>
      </c>
      <c r="N33" s="148">
        <f t="shared" si="7"/>
        <v>858.6168224299066</v>
      </c>
      <c r="O33" s="148">
        <f t="shared" si="8"/>
        <v>1480.373831775701</v>
      </c>
      <c r="P33" s="148">
        <f t="shared" si="8"/>
        <v>725.981308411215</v>
      </c>
      <c r="Q33" s="143">
        <f t="shared" si="9"/>
        <v>733.7760000000006</v>
      </c>
      <c r="R33" s="143">
        <f t="shared" si="10"/>
        <v>973.1360000000002</v>
      </c>
      <c r="S33" s="147">
        <f t="shared" si="11"/>
        <v>239.35999999999956</v>
      </c>
      <c r="T33" s="148">
        <f t="shared" si="14"/>
        <v>49.29183929087583</v>
      </c>
      <c r="U33" s="148">
        <f t="shared" si="15"/>
        <v>88.51719818865013</v>
      </c>
      <c r="V33" s="148">
        <f t="shared" si="16"/>
        <v>152.6158589459485</v>
      </c>
      <c r="W33" s="149">
        <f t="shared" si="17"/>
        <v>74.84343385682632</v>
      </c>
    </row>
    <row r="34" spans="1:23" ht="12.75">
      <c r="A34" s="146" t="s">
        <v>449</v>
      </c>
      <c r="B34" s="226">
        <v>17000</v>
      </c>
      <c r="C34" s="150">
        <v>9.7</v>
      </c>
      <c r="D34" s="150">
        <v>10.7</v>
      </c>
      <c r="E34" s="148">
        <f t="shared" si="0"/>
        <v>319.75</v>
      </c>
      <c r="F34" s="227">
        <f t="shared" si="1"/>
        <v>574.2</v>
      </c>
      <c r="G34" s="148">
        <f t="shared" si="2"/>
        <v>990</v>
      </c>
      <c r="H34" s="148">
        <f t="shared" si="12"/>
        <v>485.5</v>
      </c>
      <c r="I34" s="148">
        <f t="shared" si="3"/>
        <v>560.3865979381443</v>
      </c>
      <c r="J34" s="148">
        <f t="shared" si="4"/>
        <v>1006.3298969072165</v>
      </c>
      <c r="K34" s="148">
        <f t="shared" si="5"/>
        <v>1735.0515463917527</v>
      </c>
      <c r="L34" s="148">
        <f t="shared" si="13"/>
        <v>850.8762886597939</v>
      </c>
      <c r="M34" s="148">
        <f t="shared" si="6"/>
        <v>508.01401869158883</v>
      </c>
      <c r="N34" s="148">
        <f t="shared" si="7"/>
        <v>912.2803738317757</v>
      </c>
      <c r="O34" s="148">
        <f t="shared" si="8"/>
        <v>1572.8971962616822</v>
      </c>
      <c r="P34" s="148">
        <f t="shared" si="8"/>
        <v>771.355140186916</v>
      </c>
      <c r="Q34" s="143">
        <f t="shared" si="9"/>
        <v>779.6370000000007</v>
      </c>
      <c r="R34" s="143">
        <f t="shared" si="10"/>
        <v>1033.9570000000003</v>
      </c>
      <c r="S34" s="147">
        <f t="shared" si="11"/>
        <v>254.3199999999996</v>
      </c>
      <c r="T34" s="148">
        <f t="shared" si="14"/>
        <v>52.37257924655546</v>
      </c>
      <c r="U34" s="148">
        <f t="shared" si="15"/>
        <v>94.04952307544079</v>
      </c>
      <c r="V34" s="148">
        <f t="shared" si="16"/>
        <v>162.1543501300705</v>
      </c>
      <c r="W34" s="149">
        <f t="shared" si="17"/>
        <v>79.52114847287794</v>
      </c>
    </row>
    <row r="35" spans="1:23" ht="12.75">
      <c r="A35" s="146" t="s">
        <v>449</v>
      </c>
      <c r="B35" s="226">
        <v>18000</v>
      </c>
      <c r="C35" s="150">
        <v>9.7</v>
      </c>
      <c r="D35" s="150">
        <v>10.7</v>
      </c>
      <c r="E35" s="148">
        <f t="shared" si="0"/>
        <v>319.75</v>
      </c>
      <c r="F35" s="227">
        <f t="shared" si="1"/>
        <v>574.2</v>
      </c>
      <c r="G35" s="148">
        <f t="shared" si="2"/>
        <v>990</v>
      </c>
      <c r="H35" s="148">
        <f t="shared" si="12"/>
        <v>485.5</v>
      </c>
      <c r="I35" s="148">
        <f t="shared" si="3"/>
        <v>593.3505154639175</v>
      </c>
      <c r="J35" s="148">
        <f t="shared" si="4"/>
        <v>1065.5257731958764</v>
      </c>
      <c r="K35" s="148">
        <f t="shared" si="5"/>
        <v>1837.1134020618558</v>
      </c>
      <c r="L35" s="148">
        <f t="shared" si="13"/>
        <v>900.9278350515465</v>
      </c>
      <c r="M35" s="148">
        <f t="shared" si="6"/>
        <v>537.8971962616823</v>
      </c>
      <c r="N35" s="148">
        <f t="shared" si="7"/>
        <v>965.9439252336449</v>
      </c>
      <c r="O35" s="148">
        <f t="shared" si="8"/>
        <v>1665.4205607476638</v>
      </c>
      <c r="P35" s="148">
        <f t="shared" si="8"/>
        <v>816.7289719626169</v>
      </c>
      <c r="Q35" s="143">
        <f t="shared" si="9"/>
        <v>825.4980000000007</v>
      </c>
      <c r="R35" s="143">
        <f t="shared" si="10"/>
        <v>1094.7780000000002</v>
      </c>
      <c r="S35" s="147">
        <f t="shared" si="11"/>
        <v>269.2799999999995</v>
      </c>
      <c r="T35" s="148">
        <f t="shared" si="14"/>
        <v>55.45331920223521</v>
      </c>
      <c r="U35" s="148">
        <f t="shared" si="15"/>
        <v>99.58184796223145</v>
      </c>
      <c r="V35" s="148">
        <f t="shared" si="16"/>
        <v>171.69284131419204</v>
      </c>
      <c r="W35" s="149">
        <f t="shared" si="17"/>
        <v>84.19886308892956</v>
      </c>
    </row>
    <row r="36" spans="1:23" ht="12.75">
      <c r="A36" s="146" t="s">
        <v>449</v>
      </c>
      <c r="B36" s="226">
        <v>19000</v>
      </c>
      <c r="C36" s="150">
        <v>9.7</v>
      </c>
      <c r="D36" s="150">
        <v>10.7</v>
      </c>
      <c r="E36" s="148">
        <f t="shared" si="0"/>
        <v>319.75</v>
      </c>
      <c r="F36" s="227">
        <f t="shared" si="1"/>
        <v>574.2</v>
      </c>
      <c r="G36" s="148">
        <f t="shared" si="2"/>
        <v>990</v>
      </c>
      <c r="H36" s="148">
        <f t="shared" si="12"/>
        <v>485.5</v>
      </c>
      <c r="I36" s="148">
        <f t="shared" si="3"/>
        <v>626.3144329896908</v>
      </c>
      <c r="J36" s="148">
        <f t="shared" si="4"/>
        <v>1124.721649484536</v>
      </c>
      <c r="K36" s="148">
        <f t="shared" si="5"/>
        <v>1939.175257731959</v>
      </c>
      <c r="L36" s="148">
        <f t="shared" si="13"/>
        <v>950.979381443299</v>
      </c>
      <c r="M36" s="148">
        <f t="shared" si="6"/>
        <v>567.7803738317757</v>
      </c>
      <c r="N36" s="148">
        <f t="shared" si="7"/>
        <v>1019.6074766355141</v>
      </c>
      <c r="O36" s="148">
        <f t="shared" si="8"/>
        <v>1757.943925233645</v>
      </c>
      <c r="P36" s="148">
        <f t="shared" si="8"/>
        <v>862.1028037383178</v>
      </c>
      <c r="Q36" s="143">
        <f t="shared" si="9"/>
        <v>871.3590000000007</v>
      </c>
      <c r="R36" s="143">
        <f t="shared" si="10"/>
        <v>1155.5990000000002</v>
      </c>
      <c r="S36" s="147">
        <f t="shared" si="11"/>
        <v>284.23999999999944</v>
      </c>
      <c r="T36" s="148">
        <f t="shared" si="14"/>
        <v>58.53405915791507</v>
      </c>
      <c r="U36" s="148">
        <f t="shared" si="15"/>
        <v>105.114172849022</v>
      </c>
      <c r="V36" s="148">
        <f t="shared" si="16"/>
        <v>181.23133249831403</v>
      </c>
      <c r="W36" s="149">
        <f t="shared" si="17"/>
        <v>88.87657770498117</v>
      </c>
    </row>
    <row r="37" spans="1:23" ht="13.5" thickBot="1">
      <c r="A37" s="133" t="s">
        <v>450</v>
      </c>
      <c r="B37" s="228">
        <v>20000</v>
      </c>
      <c r="C37" s="151">
        <v>9.7</v>
      </c>
      <c r="D37" s="151">
        <v>10.7</v>
      </c>
      <c r="E37" s="154">
        <f t="shared" si="0"/>
        <v>319.75</v>
      </c>
      <c r="F37" s="229">
        <f t="shared" si="1"/>
        <v>574.2</v>
      </c>
      <c r="G37" s="154">
        <f t="shared" si="2"/>
        <v>990</v>
      </c>
      <c r="H37" s="154">
        <f t="shared" si="12"/>
        <v>485.5</v>
      </c>
      <c r="I37" s="154">
        <f t="shared" si="3"/>
        <v>659.278350515464</v>
      </c>
      <c r="J37" s="154">
        <f t="shared" si="4"/>
        <v>1183.917525773196</v>
      </c>
      <c r="K37" s="154">
        <f t="shared" si="5"/>
        <v>2041.237113402062</v>
      </c>
      <c r="L37" s="154">
        <f t="shared" si="13"/>
        <v>1001.0309278350517</v>
      </c>
      <c r="M37" s="154">
        <f t="shared" si="6"/>
        <v>597.6635514018692</v>
      </c>
      <c r="N37" s="154">
        <f t="shared" si="7"/>
        <v>1073.2710280373833</v>
      </c>
      <c r="O37" s="154">
        <f t="shared" si="8"/>
        <v>1850.4672897196263</v>
      </c>
      <c r="P37" s="154">
        <f t="shared" si="8"/>
        <v>907.4766355140187</v>
      </c>
      <c r="Q37" s="152">
        <f t="shared" si="9"/>
        <v>917.2200000000008</v>
      </c>
      <c r="R37" s="152">
        <f t="shared" si="10"/>
        <v>1216.4200000000003</v>
      </c>
      <c r="S37" s="153">
        <f t="shared" si="11"/>
        <v>299.1999999999995</v>
      </c>
      <c r="T37" s="154">
        <f t="shared" si="14"/>
        <v>61.61479911359481</v>
      </c>
      <c r="U37" s="154">
        <f t="shared" si="15"/>
        <v>110.64649773581277</v>
      </c>
      <c r="V37" s="154">
        <f t="shared" si="16"/>
        <v>190.7698236824358</v>
      </c>
      <c r="W37" s="155">
        <f t="shared" si="17"/>
        <v>93.55429232103302</v>
      </c>
    </row>
    <row r="38" ht="12.75">
      <c r="D38" t="s">
        <v>451</v>
      </c>
    </row>
    <row r="39" ht="12.75">
      <c r="D39" t="s">
        <v>452</v>
      </c>
    </row>
    <row r="40" ht="12.75">
      <c r="D40" t="s">
        <v>453</v>
      </c>
    </row>
  </sheetData>
  <mergeCells count="5">
    <mergeCell ref="I20:L20"/>
    <mergeCell ref="E20:H20"/>
    <mergeCell ref="M20:P20"/>
    <mergeCell ref="T20:W20"/>
    <mergeCell ref="Q20:S2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T138"/>
  <sheetViews>
    <sheetView workbookViewId="0" topLeftCell="A6">
      <selection activeCell="C16" sqref="C16"/>
    </sheetView>
  </sheetViews>
  <sheetFormatPr defaultColWidth="9.140625" defaultRowHeight="12.75"/>
  <cols>
    <col min="1" max="1" width="24.00390625" style="0" customWidth="1"/>
    <col min="2" max="2" width="17.8515625" style="0" customWidth="1"/>
    <col min="3" max="3" width="12.140625" style="0" customWidth="1"/>
    <col min="4" max="4" width="6.57421875" style="0" customWidth="1"/>
    <col min="10" max="10" width="11.57421875" style="0" customWidth="1"/>
    <col min="15" max="15" width="9.7109375" style="0" bestFit="1" customWidth="1"/>
  </cols>
  <sheetData>
    <row r="1" spans="1:7" ht="12.75">
      <c r="A1" s="108" t="s">
        <v>454</v>
      </c>
      <c r="B1" s="5"/>
      <c r="C1" s="5"/>
      <c r="D1" s="5"/>
      <c r="F1" s="5"/>
      <c r="G1" s="5"/>
    </row>
    <row r="2" spans="1:7" ht="12.75">
      <c r="A2" s="5"/>
      <c r="B2" s="5"/>
      <c r="C2" s="5"/>
      <c r="D2" s="5"/>
      <c r="F2" s="5"/>
      <c r="G2" s="5"/>
    </row>
    <row r="3" spans="1:10" ht="12.75">
      <c r="A3" s="5"/>
      <c r="B3" s="5"/>
      <c r="C3" s="5"/>
      <c r="D3" s="5"/>
      <c r="F3" s="5"/>
      <c r="G3" s="5"/>
      <c r="H3" s="156" t="s">
        <v>455</v>
      </c>
      <c r="I3" s="156"/>
      <c r="J3" s="156"/>
    </row>
    <row r="4" spans="1:10" ht="51">
      <c r="A4" s="157" t="s">
        <v>456</v>
      </c>
      <c r="B4" s="157" t="s">
        <v>457</v>
      </c>
      <c r="C4" s="157" t="s">
        <v>458</v>
      </c>
      <c r="D4" s="157" t="s">
        <v>459</v>
      </c>
      <c r="E4" s="158" t="s">
        <v>460</v>
      </c>
      <c r="F4" s="158" t="s">
        <v>461</v>
      </c>
      <c r="G4" s="5"/>
      <c r="H4" s="159" t="s">
        <v>459</v>
      </c>
      <c r="I4" s="159" t="s">
        <v>462</v>
      </c>
      <c r="J4" s="159" t="s">
        <v>463</v>
      </c>
    </row>
    <row r="5" spans="1:18" ht="12.75">
      <c r="A5" s="156" t="s">
        <v>464</v>
      </c>
      <c r="B5" s="156" t="s">
        <v>465</v>
      </c>
      <c r="C5" s="160">
        <v>6100</v>
      </c>
      <c r="D5" s="161">
        <v>9.5</v>
      </c>
      <c r="E5" s="162">
        <f aca="true" t="shared" si="0" ref="E5:E42">F5/C5</f>
        <v>0.04806721311475409</v>
      </c>
      <c r="F5" s="163">
        <v>293.21</v>
      </c>
      <c r="G5" s="5"/>
      <c r="H5" s="150">
        <f>D5</f>
        <v>9.5</v>
      </c>
      <c r="I5" s="162">
        <f>AVERAGE(E5:E11)</f>
        <v>0.04950416990074719</v>
      </c>
      <c r="J5" s="164">
        <f>AVERAGE(F5:F11)</f>
        <v>428.5971428571429</v>
      </c>
      <c r="K5" s="165"/>
      <c r="L5" s="165"/>
      <c r="M5" s="165"/>
      <c r="N5" s="165"/>
      <c r="O5" s="165"/>
      <c r="P5" s="165"/>
      <c r="Q5" s="165"/>
      <c r="R5" s="165"/>
    </row>
    <row r="6" spans="1:18" ht="12.75">
      <c r="A6" s="166" t="s">
        <v>466</v>
      </c>
      <c r="B6" s="166" t="s">
        <v>467</v>
      </c>
      <c r="C6" s="167">
        <v>8000</v>
      </c>
      <c r="D6" s="168">
        <v>9.5</v>
      </c>
      <c r="E6" s="162">
        <f t="shared" si="0"/>
        <v>0.037498750000000004</v>
      </c>
      <c r="F6" s="163">
        <v>299.99</v>
      </c>
      <c r="G6" s="5"/>
      <c r="H6" s="150">
        <f>D12</f>
        <v>9.6</v>
      </c>
      <c r="I6" s="162">
        <f>E12</f>
        <v>0.050918367346938775</v>
      </c>
      <c r="J6" s="164">
        <f>F12</f>
        <v>499</v>
      </c>
      <c r="K6" s="169"/>
      <c r="L6" s="169"/>
      <c r="M6" s="169"/>
      <c r="N6" s="169"/>
      <c r="O6" s="169"/>
      <c r="P6" s="169"/>
      <c r="Q6" s="169"/>
      <c r="R6" s="169"/>
    </row>
    <row r="7" spans="1:18" ht="12.75">
      <c r="A7" s="166" t="s">
        <v>466</v>
      </c>
      <c r="B7" s="166" t="s">
        <v>468</v>
      </c>
      <c r="C7" s="167">
        <v>8000</v>
      </c>
      <c r="D7" s="168">
        <v>9.5</v>
      </c>
      <c r="E7" s="162">
        <f t="shared" si="0"/>
        <v>0.04249875</v>
      </c>
      <c r="F7" s="163">
        <v>339.99</v>
      </c>
      <c r="G7" s="5"/>
      <c r="H7" s="150">
        <f>D14</f>
        <v>9.7</v>
      </c>
      <c r="I7" s="162">
        <f>AVERAGE(E13:E14)</f>
        <v>0.04145354545454545</v>
      </c>
      <c r="J7" s="164">
        <f>AVERAGE(F13:F14)</f>
        <v>217.995</v>
      </c>
      <c r="K7" s="169"/>
      <c r="L7" s="169"/>
      <c r="M7" s="169"/>
      <c r="N7" s="169"/>
      <c r="O7" s="169"/>
      <c r="P7" s="169"/>
      <c r="Q7" s="169"/>
      <c r="R7" s="169"/>
    </row>
    <row r="8" spans="1:18" ht="12.75">
      <c r="A8" s="156" t="s">
        <v>469</v>
      </c>
      <c r="B8" s="156" t="s">
        <v>470</v>
      </c>
      <c r="C8" s="160">
        <v>8000</v>
      </c>
      <c r="D8" s="170">
        <v>9.5</v>
      </c>
      <c r="E8" s="162">
        <f t="shared" si="0"/>
        <v>0.067375</v>
      </c>
      <c r="F8" s="163">
        <v>539</v>
      </c>
      <c r="G8" s="5"/>
      <c r="H8" s="150">
        <f>D17</f>
        <v>9.8</v>
      </c>
      <c r="I8" s="162">
        <f>AVERAGE(E15:E17)</f>
        <v>0.03476340094339623</v>
      </c>
      <c r="J8" s="164">
        <f>AVERAGE(F15:F17)</f>
        <v>264.99333333333334</v>
      </c>
      <c r="K8" s="169"/>
      <c r="L8" s="169"/>
      <c r="M8" s="169"/>
      <c r="N8" s="169"/>
      <c r="O8" s="169"/>
      <c r="P8" s="169"/>
      <c r="Q8" s="169"/>
      <c r="R8" s="169"/>
    </row>
    <row r="9" spans="1:18" ht="12.75">
      <c r="A9" s="166" t="s">
        <v>466</v>
      </c>
      <c r="B9" s="166" t="s">
        <v>471</v>
      </c>
      <c r="C9" s="167">
        <v>10000</v>
      </c>
      <c r="D9" s="168">
        <v>9.5</v>
      </c>
      <c r="E9" s="162">
        <f t="shared" si="0"/>
        <v>0.042999</v>
      </c>
      <c r="F9" s="163">
        <v>429.99</v>
      </c>
      <c r="G9" s="5"/>
      <c r="H9" s="150">
        <f>D34</f>
        <v>10</v>
      </c>
      <c r="I9" s="162">
        <f>AVERAGE(E18:E34)</f>
        <v>0.05029534271503275</v>
      </c>
      <c r="J9" s="164">
        <f>AVERAGE(F18:F34)</f>
        <v>373.64117647058816</v>
      </c>
      <c r="K9" s="169"/>
      <c r="L9" s="169"/>
      <c r="M9" s="169"/>
      <c r="N9" s="169"/>
      <c r="O9" s="169"/>
      <c r="P9" s="169"/>
      <c r="Q9" s="169"/>
      <c r="R9" s="169"/>
    </row>
    <row r="10" spans="1:18" ht="12.75">
      <c r="A10" s="156" t="s">
        <v>472</v>
      </c>
      <c r="B10" s="156" t="s">
        <v>473</v>
      </c>
      <c r="C10" s="160">
        <v>10000</v>
      </c>
      <c r="D10" s="170">
        <v>9.5</v>
      </c>
      <c r="E10" s="162">
        <f t="shared" si="0"/>
        <v>0.0739</v>
      </c>
      <c r="F10" s="163">
        <v>739</v>
      </c>
      <c r="G10" s="5"/>
      <c r="H10" s="171">
        <f>D35</f>
        <v>10.2</v>
      </c>
      <c r="I10" s="162">
        <f>E35</f>
        <v>0.050918367346938775</v>
      </c>
      <c r="J10" s="164">
        <f>F35</f>
        <v>499</v>
      </c>
      <c r="K10" s="169"/>
      <c r="L10" s="169"/>
      <c r="M10" s="169"/>
      <c r="N10" s="169"/>
      <c r="O10" s="169"/>
      <c r="P10" s="169"/>
      <c r="Q10" s="169"/>
      <c r="R10" s="169"/>
    </row>
    <row r="11" spans="1:18" ht="12.75">
      <c r="A11" s="172" t="s">
        <v>474</v>
      </c>
      <c r="B11" s="172" t="s">
        <v>475</v>
      </c>
      <c r="C11" s="160">
        <v>10500</v>
      </c>
      <c r="D11" s="161">
        <v>9.5</v>
      </c>
      <c r="E11" s="162">
        <f t="shared" si="0"/>
        <v>0.03419047619047619</v>
      </c>
      <c r="F11" s="163">
        <v>359</v>
      </c>
      <c r="G11" s="5"/>
      <c r="H11" s="171">
        <f>D36</f>
        <v>10.4</v>
      </c>
      <c r="I11" s="162">
        <f>E36</f>
        <v>0.051998</v>
      </c>
      <c r="J11" s="164">
        <f>F36</f>
        <v>259.99</v>
      </c>
      <c r="K11" s="169"/>
      <c r="L11" s="169"/>
      <c r="M11" s="169"/>
      <c r="N11" s="169"/>
      <c r="O11" s="169"/>
      <c r="P11" s="169"/>
      <c r="Q11" s="169"/>
      <c r="R11" s="169"/>
    </row>
    <row r="12" spans="1:18" ht="12.75">
      <c r="A12" s="156" t="s">
        <v>476</v>
      </c>
      <c r="B12" s="156" t="s">
        <v>477</v>
      </c>
      <c r="C12" s="160">
        <v>9800</v>
      </c>
      <c r="D12" s="161">
        <v>9.6</v>
      </c>
      <c r="E12" s="162">
        <f t="shared" si="0"/>
        <v>0.050918367346938775</v>
      </c>
      <c r="F12" s="163">
        <v>499</v>
      </c>
      <c r="G12" s="5"/>
      <c r="H12" s="150">
        <f>D38</f>
        <v>10.5</v>
      </c>
      <c r="I12" s="162">
        <f>AVERAGE(E37:E38)</f>
        <v>0.0433446130952381</v>
      </c>
      <c r="J12" s="164">
        <f>AVERAGE(F37:F38)</f>
        <v>389.495</v>
      </c>
      <c r="K12" s="169"/>
      <c r="L12" s="169"/>
      <c r="M12" s="169"/>
      <c r="N12" s="169"/>
      <c r="O12" s="169"/>
      <c r="P12" s="169"/>
      <c r="Q12" s="169"/>
      <c r="R12" s="169"/>
    </row>
    <row r="13" spans="1:18" ht="12.75">
      <c r="A13" s="166" t="s">
        <v>478</v>
      </c>
      <c r="B13" s="166" t="s">
        <v>479</v>
      </c>
      <c r="C13" s="167">
        <v>5000</v>
      </c>
      <c r="D13" s="168">
        <v>9.7</v>
      </c>
      <c r="E13" s="162">
        <f t="shared" si="0"/>
        <v>0.039998</v>
      </c>
      <c r="F13" s="163">
        <v>199.99</v>
      </c>
      <c r="G13" s="5"/>
      <c r="H13" s="150">
        <f>D40</f>
        <v>10.8</v>
      </c>
      <c r="I13" s="162">
        <f>AVERAGE(E39:E40)</f>
        <v>0.07976867982965544</v>
      </c>
      <c r="J13" s="164">
        <f>AVERAGE(F39:F40)</f>
        <v>587</v>
      </c>
      <c r="K13" s="169"/>
      <c r="L13" s="169"/>
      <c r="M13" s="169"/>
      <c r="N13" s="169"/>
      <c r="O13" s="169"/>
      <c r="P13" s="169"/>
      <c r="Q13" s="169"/>
      <c r="R13" s="169"/>
    </row>
    <row r="14" spans="1:18" ht="12.75">
      <c r="A14" s="172" t="s">
        <v>474</v>
      </c>
      <c r="B14" s="172" t="s">
        <v>480</v>
      </c>
      <c r="C14" s="160">
        <v>5500</v>
      </c>
      <c r="D14" s="161">
        <v>9.7</v>
      </c>
      <c r="E14" s="162">
        <f t="shared" si="0"/>
        <v>0.04290909090909091</v>
      </c>
      <c r="F14" s="163">
        <v>236</v>
      </c>
      <c r="G14" s="5"/>
      <c r="H14" s="171">
        <f>D41</f>
        <v>11.5</v>
      </c>
      <c r="I14" s="162">
        <f>E41</f>
        <v>0.08576086956521739</v>
      </c>
      <c r="J14" s="164">
        <f>F41</f>
        <v>789</v>
      </c>
      <c r="K14" s="169"/>
      <c r="L14" s="169"/>
      <c r="M14" s="169"/>
      <c r="N14" s="169"/>
      <c r="O14" s="169"/>
      <c r="P14" s="169"/>
      <c r="Q14" s="169"/>
      <c r="R14" s="169"/>
    </row>
    <row r="15" spans="1:18" ht="12.75">
      <c r="A15" s="172" t="s">
        <v>481</v>
      </c>
      <c r="B15" s="172" t="s">
        <v>482</v>
      </c>
      <c r="C15" s="160">
        <v>5300</v>
      </c>
      <c r="D15" s="161">
        <v>9.8</v>
      </c>
      <c r="E15" s="162">
        <f t="shared" si="0"/>
        <v>0.03679245283018868</v>
      </c>
      <c r="F15" s="163">
        <v>195</v>
      </c>
      <c r="G15" s="5"/>
      <c r="H15" s="171">
        <f>D42</f>
        <v>11.7</v>
      </c>
      <c r="I15" s="162">
        <f>E42</f>
        <v>0.08225490196078432</v>
      </c>
      <c r="J15" s="164">
        <f>F42</f>
        <v>839</v>
      </c>
      <c r="K15" s="169"/>
      <c r="L15" s="169"/>
      <c r="M15" s="169"/>
      <c r="N15" s="169"/>
      <c r="O15" s="169"/>
      <c r="P15" s="169"/>
      <c r="Q15" s="169"/>
      <c r="R15" s="169"/>
    </row>
    <row r="16" spans="1:18" ht="12.75">
      <c r="A16" s="166" t="s">
        <v>478</v>
      </c>
      <c r="B16" s="166" t="s">
        <v>483</v>
      </c>
      <c r="C16" s="167">
        <v>8000</v>
      </c>
      <c r="D16" s="168">
        <v>9.8</v>
      </c>
      <c r="E16" s="162">
        <f t="shared" si="0"/>
        <v>0.037498750000000004</v>
      </c>
      <c r="F16" s="163">
        <v>299.99</v>
      </c>
      <c r="G16" s="5"/>
      <c r="K16" s="169"/>
      <c r="L16" s="169"/>
      <c r="M16" s="169"/>
      <c r="N16" s="169"/>
      <c r="O16" s="169"/>
      <c r="P16" s="169"/>
      <c r="Q16" s="169"/>
      <c r="R16" s="169"/>
    </row>
    <row r="17" spans="1:18" ht="12.75">
      <c r="A17" s="166" t="s">
        <v>484</v>
      </c>
      <c r="B17" s="166" t="s">
        <v>485</v>
      </c>
      <c r="C17" s="167">
        <v>10000</v>
      </c>
      <c r="D17" s="168">
        <v>9.8</v>
      </c>
      <c r="E17" s="162">
        <f t="shared" si="0"/>
        <v>0.029999</v>
      </c>
      <c r="F17" s="163">
        <v>299.99</v>
      </c>
      <c r="G17" s="173"/>
      <c r="J17" s="174"/>
      <c r="K17" s="169"/>
      <c r="L17" s="169"/>
      <c r="M17" s="169"/>
      <c r="N17" s="169"/>
      <c r="O17" s="169"/>
      <c r="P17" s="169"/>
      <c r="Q17" s="169"/>
      <c r="R17" s="169"/>
    </row>
    <row r="18" spans="1:18" ht="12.75">
      <c r="A18" s="172" t="s">
        <v>486</v>
      </c>
      <c r="B18" s="172" t="s">
        <v>487</v>
      </c>
      <c r="C18" s="160">
        <v>5000</v>
      </c>
      <c r="D18" s="161">
        <v>10</v>
      </c>
      <c r="E18" s="162">
        <f t="shared" si="0"/>
        <v>0.041</v>
      </c>
      <c r="F18" s="163">
        <v>205</v>
      </c>
      <c r="G18" s="173"/>
      <c r="K18" s="169"/>
      <c r="L18" s="169"/>
      <c r="M18" s="169"/>
      <c r="N18" s="169"/>
      <c r="O18" s="169"/>
      <c r="P18" s="169"/>
      <c r="Q18" s="169"/>
      <c r="R18" s="169"/>
    </row>
    <row r="19" spans="1:18" ht="12.75">
      <c r="A19" s="156" t="s">
        <v>469</v>
      </c>
      <c r="B19" s="156" t="s">
        <v>488</v>
      </c>
      <c r="C19" s="160">
        <v>6000</v>
      </c>
      <c r="D19" s="170">
        <v>10</v>
      </c>
      <c r="E19" s="162">
        <f t="shared" si="0"/>
        <v>0.0715</v>
      </c>
      <c r="F19" s="163">
        <v>429</v>
      </c>
      <c r="G19" s="173"/>
      <c r="K19" s="169"/>
      <c r="L19" s="169"/>
      <c r="M19" s="169"/>
      <c r="N19" s="169"/>
      <c r="O19" s="169"/>
      <c r="P19" s="169"/>
      <c r="Q19" s="169"/>
      <c r="R19" s="169"/>
    </row>
    <row r="20" spans="1:17" ht="12.75">
      <c r="A20" s="156" t="s">
        <v>489</v>
      </c>
      <c r="B20" s="156" t="s">
        <v>490</v>
      </c>
      <c r="C20" s="160">
        <v>6100</v>
      </c>
      <c r="D20" s="170">
        <v>10</v>
      </c>
      <c r="E20" s="162">
        <f t="shared" si="0"/>
        <v>0.0655655737704918</v>
      </c>
      <c r="F20" s="163">
        <v>399.95</v>
      </c>
      <c r="G20" s="173"/>
      <c r="K20" s="169"/>
      <c r="L20" s="169"/>
      <c r="M20" t="s">
        <v>491</v>
      </c>
      <c r="Q20" t="s">
        <v>492</v>
      </c>
    </row>
    <row r="21" spans="1:19" ht="12.75">
      <c r="A21" s="172" t="s">
        <v>474</v>
      </c>
      <c r="B21" s="172" t="s">
        <v>493</v>
      </c>
      <c r="C21" s="160">
        <v>6500</v>
      </c>
      <c r="D21" s="161">
        <v>10</v>
      </c>
      <c r="E21" s="162">
        <f t="shared" si="0"/>
        <v>0.039384615384615386</v>
      </c>
      <c r="F21" s="163">
        <v>256</v>
      </c>
      <c r="G21" s="173"/>
      <c r="K21" s="169"/>
      <c r="L21" s="169"/>
      <c r="M21">
        <v>9.7</v>
      </c>
      <c r="N21">
        <v>10.7</v>
      </c>
      <c r="O21" t="s">
        <v>494</v>
      </c>
      <c r="Q21">
        <v>9.7</v>
      </c>
      <c r="R21">
        <v>10.7</v>
      </c>
      <c r="S21" t="s">
        <v>494</v>
      </c>
    </row>
    <row r="22" spans="1:19" ht="12.75">
      <c r="A22" s="156" t="s">
        <v>495</v>
      </c>
      <c r="B22" s="156" t="s">
        <v>496</v>
      </c>
      <c r="C22" s="160">
        <v>6500</v>
      </c>
      <c r="D22" s="170">
        <v>10</v>
      </c>
      <c r="E22" s="162">
        <f t="shared" si="0"/>
        <v>0.04230769230769231</v>
      </c>
      <c r="F22" s="163">
        <v>275</v>
      </c>
      <c r="G22" s="173"/>
      <c r="K22" s="169"/>
      <c r="L22" s="169"/>
      <c r="M22" s="96">
        <f>(0.0202*M21)-0.1522</f>
        <v>0.04373999999999997</v>
      </c>
      <c r="N22" s="96">
        <f>(0.0202*N21)-0.1522</f>
        <v>0.06393999999999997</v>
      </c>
      <c r="O22" s="93">
        <f>(N22-M22)*8000</f>
        <v>161.59999999999997</v>
      </c>
      <c r="Q22" s="96">
        <f>(0.0069*(Q21^2))-(0.1258*Q21)+0.6169</f>
        <v>0.04586100000000004</v>
      </c>
      <c r="R22" s="96">
        <f>(0.0069*(R21^2))-(0.1258*R21)+0.6169</f>
        <v>0.060821000000000014</v>
      </c>
      <c r="S22" s="93">
        <f>(R22-Q22)*8000</f>
        <v>119.67999999999978</v>
      </c>
    </row>
    <row r="23" spans="1:18" ht="12.75">
      <c r="A23" s="156" t="s">
        <v>476</v>
      </c>
      <c r="B23" s="156" t="s">
        <v>497</v>
      </c>
      <c r="C23" s="160">
        <v>6600</v>
      </c>
      <c r="D23" s="161">
        <v>10</v>
      </c>
      <c r="E23" s="162">
        <f t="shared" si="0"/>
        <v>0.06287878787878788</v>
      </c>
      <c r="F23" s="163">
        <v>415</v>
      </c>
      <c r="G23" s="173"/>
      <c r="M23" s="175">
        <f>M22*8000</f>
        <v>349.9199999999998</v>
      </c>
      <c r="N23" s="175">
        <f>N22*8000</f>
        <v>511.51999999999975</v>
      </c>
      <c r="Q23" s="175">
        <f>Q22*8000</f>
        <v>366.8880000000003</v>
      </c>
      <c r="R23" s="175">
        <f>R22*8000</f>
        <v>486.5680000000001</v>
      </c>
    </row>
    <row r="24" spans="1:7" ht="12.75">
      <c r="A24" s="156" t="s">
        <v>476</v>
      </c>
      <c r="B24" s="156" t="s">
        <v>498</v>
      </c>
      <c r="C24" s="160">
        <v>6700</v>
      </c>
      <c r="D24" s="161">
        <v>10</v>
      </c>
      <c r="E24" s="162">
        <f t="shared" si="0"/>
        <v>0.06104477611940298</v>
      </c>
      <c r="F24" s="163">
        <v>409</v>
      </c>
      <c r="G24" s="173"/>
    </row>
    <row r="25" spans="1:10" ht="12.75">
      <c r="A25" s="156" t="s">
        <v>476</v>
      </c>
      <c r="B25" s="156" t="s">
        <v>499</v>
      </c>
      <c r="C25" s="160">
        <v>6700</v>
      </c>
      <c r="D25" s="161">
        <v>10</v>
      </c>
      <c r="E25" s="162">
        <f t="shared" si="0"/>
        <v>0.06104477611940298</v>
      </c>
      <c r="F25" s="163">
        <v>409</v>
      </c>
      <c r="G25" s="173"/>
      <c r="H25" s="156" t="s">
        <v>500</v>
      </c>
      <c r="I25" s="156"/>
      <c r="J25" s="156"/>
    </row>
    <row r="26" spans="1:10" ht="12.75">
      <c r="A26" s="172" t="s">
        <v>481</v>
      </c>
      <c r="B26" s="172" t="s">
        <v>501</v>
      </c>
      <c r="C26" s="160">
        <v>8000</v>
      </c>
      <c r="D26" s="161">
        <v>10</v>
      </c>
      <c r="E26" s="162">
        <f t="shared" si="0"/>
        <v>0.033375</v>
      </c>
      <c r="F26" s="163">
        <v>267</v>
      </c>
      <c r="G26" s="173"/>
      <c r="H26" s="159" t="s">
        <v>459</v>
      </c>
      <c r="I26" s="159" t="s">
        <v>462</v>
      </c>
      <c r="J26" s="159" t="s">
        <v>463</v>
      </c>
    </row>
    <row r="27" spans="1:10" ht="12.75">
      <c r="A27" s="166" t="s">
        <v>502</v>
      </c>
      <c r="B27" s="166" t="s">
        <v>503</v>
      </c>
      <c r="C27" s="167">
        <v>8000</v>
      </c>
      <c r="D27" s="168">
        <v>10</v>
      </c>
      <c r="E27" s="162">
        <f t="shared" si="0"/>
        <v>0.044998750000000004</v>
      </c>
      <c r="F27" s="163">
        <v>359.99</v>
      </c>
      <c r="G27" s="173"/>
      <c r="H27" s="150">
        <v>9.5</v>
      </c>
      <c r="I27" s="162">
        <f>MEDIAN(E5:E11)</f>
        <v>0.042999</v>
      </c>
      <c r="J27" s="164">
        <f>MEDIAN(F5:F11)</f>
        <v>359</v>
      </c>
    </row>
    <row r="28" spans="1:10" ht="12.75">
      <c r="A28" s="166" t="s">
        <v>502</v>
      </c>
      <c r="B28" s="166" t="s">
        <v>504</v>
      </c>
      <c r="C28" s="167">
        <v>8000</v>
      </c>
      <c r="D28" s="168">
        <v>10</v>
      </c>
      <c r="E28" s="162">
        <f t="shared" si="0"/>
        <v>0.05374875</v>
      </c>
      <c r="F28" s="163">
        <v>429.99</v>
      </c>
      <c r="G28" s="173"/>
      <c r="H28" s="150">
        <v>9.6</v>
      </c>
      <c r="I28" s="162">
        <f>E12</f>
        <v>0.050918367346938775</v>
      </c>
      <c r="J28" s="164">
        <f>F12</f>
        <v>499</v>
      </c>
    </row>
    <row r="29" spans="1:10" ht="12.75">
      <c r="A29" s="156" t="s">
        <v>472</v>
      </c>
      <c r="B29" s="156" t="s">
        <v>505</v>
      </c>
      <c r="C29" s="160">
        <v>8000</v>
      </c>
      <c r="D29" s="170">
        <v>10</v>
      </c>
      <c r="E29" s="162">
        <f t="shared" si="0"/>
        <v>0.066125</v>
      </c>
      <c r="F29" s="163">
        <v>529</v>
      </c>
      <c r="G29" s="173"/>
      <c r="H29" s="150">
        <v>9.7</v>
      </c>
      <c r="I29" s="162">
        <f>MEDIAN(E13:E14)</f>
        <v>0.04145354545454545</v>
      </c>
      <c r="J29" s="164">
        <f>MEDIAN(F13:F14)</f>
        <v>217.995</v>
      </c>
    </row>
    <row r="30" spans="1:10" ht="12.75">
      <c r="A30" s="172" t="s">
        <v>474</v>
      </c>
      <c r="B30" s="172" t="s">
        <v>506</v>
      </c>
      <c r="C30" s="160">
        <v>8500</v>
      </c>
      <c r="D30" s="161">
        <v>10</v>
      </c>
      <c r="E30" s="162">
        <f t="shared" si="0"/>
        <v>0.03870588235294117</v>
      </c>
      <c r="F30" s="163">
        <v>329</v>
      </c>
      <c r="G30" s="173"/>
      <c r="H30" s="150">
        <v>9.8</v>
      </c>
      <c r="I30" s="162">
        <f>MEDIAN(E15:E17)</f>
        <v>0.03679245283018868</v>
      </c>
      <c r="J30" s="164">
        <f>MEDIAN(F15:F17)</f>
        <v>299.99</v>
      </c>
    </row>
    <row r="31" spans="1:10" ht="12.75">
      <c r="A31" s="166" t="s">
        <v>474</v>
      </c>
      <c r="B31" s="166" t="s">
        <v>506</v>
      </c>
      <c r="C31" s="167">
        <v>9000</v>
      </c>
      <c r="D31" s="168">
        <v>10</v>
      </c>
      <c r="E31" s="162">
        <f t="shared" si="0"/>
        <v>0.044443333333333335</v>
      </c>
      <c r="F31" s="163">
        <v>399.99</v>
      </c>
      <c r="G31" s="173"/>
      <c r="H31" s="150">
        <v>10</v>
      </c>
      <c r="I31" s="162">
        <f>MEDIAN(E18:E34)</f>
        <v>0.044998750000000004</v>
      </c>
      <c r="J31" s="164">
        <f>MEDIAN(F18:F34)</f>
        <v>399.99</v>
      </c>
    </row>
    <row r="32" spans="1:10" ht="12.75">
      <c r="A32" s="166" t="s">
        <v>1353</v>
      </c>
      <c r="B32" s="166" t="s">
        <v>1354</v>
      </c>
      <c r="C32" s="167">
        <v>9000</v>
      </c>
      <c r="D32" s="168">
        <v>10</v>
      </c>
      <c r="E32" s="162">
        <f t="shared" si="0"/>
        <v>0.04999888888888889</v>
      </c>
      <c r="F32" s="163">
        <v>449.99</v>
      </c>
      <c r="G32" s="173"/>
      <c r="H32" s="171">
        <v>10.2</v>
      </c>
      <c r="I32" s="162">
        <f>E35</f>
        <v>0.050918367346938775</v>
      </c>
      <c r="J32" s="164">
        <f>F35</f>
        <v>499</v>
      </c>
    </row>
    <row r="33" spans="1:10" ht="12.75">
      <c r="A33" s="172" t="s">
        <v>486</v>
      </c>
      <c r="B33" s="172" t="s">
        <v>1355</v>
      </c>
      <c r="C33" s="160">
        <v>10000</v>
      </c>
      <c r="D33" s="161">
        <v>10</v>
      </c>
      <c r="E33" s="162">
        <f t="shared" si="0"/>
        <v>0.0359</v>
      </c>
      <c r="F33" s="163">
        <v>359</v>
      </c>
      <c r="G33" s="173"/>
      <c r="H33" s="171">
        <v>10.4</v>
      </c>
      <c r="I33" s="162">
        <f>E36</f>
        <v>0.051998</v>
      </c>
      <c r="J33" s="164">
        <f>F36</f>
        <v>259.99</v>
      </c>
    </row>
    <row r="34" spans="1:10" ht="12.75">
      <c r="A34" s="166" t="s">
        <v>478</v>
      </c>
      <c r="B34" s="166" t="s">
        <v>1356</v>
      </c>
      <c r="C34" s="167">
        <v>10000</v>
      </c>
      <c r="D34" s="168">
        <v>10</v>
      </c>
      <c r="E34" s="162">
        <f t="shared" si="0"/>
        <v>0.042999</v>
      </c>
      <c r="F34" s="163">
        <v>429.99</v>
      </c>
      <c r="G34" s="173"/>
      <c r="H34" s="150">
        <v>10.5</v>
      </c>
      <c r="I34" s="162">
        <f>MEDIAN(E37:E38)</f>
        <v>0.0433446130952381</v>
      </c>
      <c r="J34" s="164">
        <f>MEDIAN(F37:F38)</f>
        <v>389.495</v>
      </c>
    </row>
    <row r="35" spans="1:10" ht="12.75">
      <c r="A35" s="156" t="s">
        <v>476</v>
      </c>
      <c r="B35" s="156" t="s">
        <v>1357</v>
      </c>
      <c r="C35" s="160">
        <v>9800</v>
      </c>
      <c r="D35" s="161">
        <v>10.2</v>
      </c>
      <c r="E35" s="162">
        <f t="shared" si="0"/>
        <v>0.050918367346938775</v>
      </c>
      <c r="F35" s="163">
        <v>499</v>
      </c>
      <c r="G35" s="173"/>
      <c r="H35" s="150">
        <v>10.8</v>
      </c>
      <c r="I35" s="162">
        <f>MEDIAN(E39:E40)</f>
        <v>0.07976867982965544</v>
      </c>
      <c r="J35" s="164">
        <f>MEDIAN(F39:F40)</f>
        <v>587</v>
      </c>
    </row>
    <row r="36" spans="1:10" ht="12.75">
      <c r="A36" s="166" t="s">
        <v>502</v>
      </c>
      <c r="B36" s="166" t="s">
        <v>1358</v>
      </c>
      <c r="C36" s="167">
        <v>5000</v>
      </c>
      <c r="D36" s="168">
        <v>10.4</v>
      </c>
      <c r="E36" s="162">
        <f t="shared" si="0"/>
        <v>0.051998</v>
      </c>
      <c r="F36" s="163">
        <v>259.99</v>
      </c>
      <c r="G36" s="173"/>
      <c r="H36" s="171">
        <v>11.5</v>
      </c>
      <c r="I36" s="162">
        <f>E41</f>
        <v>0.08576086956521739</v>
      </c>
      <c r="J36" s="164">
        <f>F41</f>
        <v>789</v>
      </c>
    </row>
    <row r="37" spans="1:10" ht="12.75">
      <c r="A37" s="156" t="s">
        <v>1359</v>
      </c>
      <c r="B37" s="156" t="s">
        <v>1360</v>
      </c>
      <c r="C37" s="160">
        <v>8000</v>
      </c>
      <c r="D37" s="170">
        <v>10.5</v>
      </c>
      <c r="E37" s="162">
        <f t="shared" si="0"/>
        <v>0.052498750000000004</v>
      </c>
      <c r="F37" s="163">
        <v>419.99</v>
      </c>
      <c r="G37" s="173"/>
      <c r="H37" s="171">
        <v>11.7</v>
      </c>
      <c r="I37" s="162">
        <f>E42</f>
        <v>0.08225490196078432</v>
      </c>
      <c r="J37" s="164">
        <f>F42</f>
        <v>839</v>
      </c>
    </row>
    <row r="38" spans="1:7" ht="12.75">
      <c r="A38" s="172" t="s">
        <v>481</v>
      </c>
      <c r="B38" s="172" t="s">
        <v>1361</v>
      </c>
      <c r="C38" s="160">
        <v>10500</v>
      </c>
      <c r="D38" s="161">
        <v>10.5</v>
      </c>
      <c r="E38" s="162">
        <f t="shared" si="0"/>
        <v>0.03419047619047619</v>
      </c>
      <c r="F38" s="163">
        <v>359</v>
      </c>
      <c r="G38" s="173"/>
    </row>
    <row r="39" spans="1:10" ht="12.75">
      <c r="A39" s="156" t="s">
        <v>472</v>
      </c>
      <c r="B39" s="156" t="s">
        <v>1362</v>
      </c>
      <c r="C39" s="160">
        <v>6300</v>
      </c>
      <c r="D39" s="170">
        <v>10.8</v>
      </c>
      <c r="E39" s="162">
        <f t="shared" si="0"/>
        <v>0.07063492063492063</v>
      </c>
      <c r="F39" s="163">
        <v>445</v>
      </c>
      <c r="G39" s="173"/>
      <c r="J39" s="174"/>
    </row>
    <row r="40" spans="1:7" ht="12.75">
      <c r="A40" s="156" t="s">
        <v>472</v>
      </c>
      <c r="B40" s="156" t="s">
        <v>1363</v>
      </c>
      <c r="C40" s="160">
        <v>8200</v>
      </c>
      <c r="D40" s="170">
        <v>10.8</v>
      </c>
      <c r="E40" s="162">
        <f t="shared" si="0"/>
        <v>0.08890243902439024</v>
      </c>
      <c r="F40" s="163">
        <v>729</v>
      </c>
      <c r="G40" s="173"/>
    </row>
    <row r="41" spans="1:7" ht="12.75">
      <c r="A41" s="156" t="s">
        <v>472</v>
      </c>
      <c r="B41" s="156" t="s">
        <v>1364</v>
      </c>
      <c r="C41" s="160">
        <v>9200</v>
      </c>
      <c r="D41" s="170">
        <v>11.5</v>
      </c>
      <c r="E41" s="162">
        <f t="shared" si="0"/>
        <v>0.08576086956521739</v>
      </c>
      <c r="F41" s="163">
        <v>789</v>
      </c>
      <c r="G41" s="173"/>
    </row>
    <row r="42" spans="1:7" ht="12.75">
      <c r="A42" s="156" t="s">
        <v>472</v>
      </c>
      <c r="B42" s="156" t="s">
        <v>1365</v>
      </c>
      <c r="C42" s="160">
        <v>10200</v>
      </c>
      <c r="D42" s="170">
        <v>11.7</v>
      </c>
      <c r="E42" s="162">
        <f t="shared" si="0"/>
        <v>0.08225490196078432</v>
      </c>
      <c r="F42" s="163">
        <v>839</v>
      </c>
      <c r="G42" s="173"/>
    </row>
    <row r="43" spans="13:17" ht="12.75">
      <c r="M43" t="s">
        <v>491</v>
      </c>
      <c r="Q43" t="s">
        <v>492</v>
      </c>
    </row>
    <row r="44" spans="13:19" ht="12.75">
      <c r="M44">
        <v>9.7</v>
      </c>
      <c r="N44">
        <v>10.7</v>
      </c>
      <c r="O44" t="s">
        <v>494</v>
      </c>
      <c r="Q44">
        <v>9.7</v>
      </c>
      <c r="R44">
        <v>10.7</v>
      </c>
      <c r="S44" t="s">
        <v>494</v>
      </c>
    </row>
    <row r="45" spans="13:19" ht="12.75">
      <c r="M45" s="96">
        <f>(0.0213*M44)-0.1646</f>
        <v>0.04200999999999999</v>
      </c>
      <c r="N45" s="96">
        <f>(0.0213*N44)-0.1646</f>
        <v>0.06330999999999998</v>
      </c>
      <c r="O45" s="93">
        <f>(N45-M45)*8000</f>
        <v>170.3999999999999</v>
      </c>
      <c r="P45" s="175"/>
      <c r="Q45" s="96">
        <f>(0.0057*(Q44^2))-(0.0984*Q44)+0.466</f>
        <v>0.04783299999999996</v>
      </c>
      <c r="R45" s="96">
        <f>(0.0057*(R44^2))-(0.0984*R44)+0.466</f>
        <v>0.06571299999999985</v>
      </c>
      <c r="S45" s="93">
        <f>(R45-Q45)*8000</f>
        <v>143.03999999999917</v>
      </c>
    </row>
    <row r="46" spans="13:18" ht="12.75">
      <c r="M46" s="175">
        <f>M45*8000</f>
        <v>336.0799999999999</v>
      </c>
      <c r="N46" s="175">
        <f>N45*8000</f>
        <v>506.4799999999998</v>
      </c>
      <c r="Q46" s="175">
        <f>Q45*8000</f>
        <v>382.66399999999965</v>
      </c>
      <c r="R46" s="175">
        <f>R45*8000</f>
        <v>525.7039999999988</v>
      </c>
    </row>
    <row r="47" ht="12.75">
      <c r="T47" s="175"/>
    </row>
    <row r="48" spans="8:10" ht="12.75">
      <c r="H48" s="156" t="s">
        <v>1366</v>
      </c>
      <c r="I48" s="156"/>
      <c r="J48" s="156"/>
    </row>
    <row r="49" spans="8:10" ht="12.75">
      <c r="H49" s="159" t="s">
        <v>459</v>
      </c>
      <c r="I49" s="159" t="s">
        <v>462</v>
      </c>
      <c r="J49" s="159" t="s">
        <v>463</v>
      </c>
    </row>
    <row r="50" spans="8:10" ht="12.75">
      <c r="H50" s="150">
        <v>9.5</v>
      </c>
      <c r="I50" s="162">
        <f>MIN(E5:E11)</f>
        <v>0.03419047619047619</v>
      </c>
      <c r="J50" s="164">
        <f>MIN(F5:F11)</f>
        <v>293.21</v>
      </c>
    </row>
    <row r="51" spans="8:10" ht="12.75">
      <c r="H51" s="150">
        <v>9.6</v>
      </c>
      <c r="I51" s="162">
        <f>E12</f>
        <v>0.050918367346938775</v>
      </c>
      <c r="J51" s="164">
        <f>F12</f>
        <v>499</v>
      </c>
    </row>
    <row r="52" spans="8:10" ht="12.75">
      <c r="H52" s="150">
        <v>9.7</v>
      </c>
      <c r="I52" s="162">
        <f>MIN(E13:E14)</f>
        <v>0.039998</v>
      </c>
      <c r="J52" s="164">
        <f>MIN(F13:F14)</f>
        <v>199.99</v>
      </c>
    </row>
    <row r="53" spans="8:10" ht="12.75">
      <c r="H53" s="150">
        <v>9.8</v>
      </c>
      <c r="I53" s="162">
        <f>MIN(E15:E17)</f>
        <v>0.029999</v>
      </c>
      <c r="J53" s="164">
        <f>MIN(F15:F17)</f>
        <v>195</v>
      </c>
    </row>
    <row r="54" spans="8:10" ht="12.75">
      <c r="H54" s="150">
        <v>10</v>
      </c>
      <c r="I54" s="162">
        <f>MIN(E18:E34)</f>
        <v>0.033375</v>
      </c>
      <c r="J54" s="164">
        <f>MIN(F18:F34)</f>
        <v>205</v>
      </c>
    </row>
    <row r="55" spans="8:10" ht="12.75">
      <c r="H55" s="171">
        <v>10.2</v>
      </c>
      <c r="I55" s="162">
        <f>E35</f>
        <v>0.050918367346938775</v>
      </c>
      <c r="J55" s="164">
        <f>F35</f>
        <v>499</v>
      </c>
    </row>
    <row r="56" spans="8:10" ht="12.75">
      <c r="H56" s="171">
        <v>10.4</v>
      </c>
      <c r="I56" s="162">
        <f>E36</f>
        <v>0.051998</v>
      </c>
      <c r="J56" s="164">
        <f>F36</f>
        <v>259.99</v>
      </c>
    </row>
    <row r="57" spans="8:10" ht="12.75">
      <c r="H57" s="150">
        <v>10.5</v>
      </c>
      <c r="I57" s="162">
        <f>MIN(E37:E38)</f>
        <v>0.03419047619047619</v>
      </c>
      <c r="J57" s="164">
        <f>MIN(F37:F38)</f>
        <v>359</v>
      </c>
    </row>
    <row r="58" spans="8:10" ht="12.75">
      <c r="H58" s="150">
        <v>10.8</v>
      </c>
      <c r="I58" s="162">
        <f>MIN(E39:E40)</f>
        <v>0.07063492063492063</v>
      </c>
      <c r="J58" s="164">
        <f>MIN(F39:F40)</f>
        <v>445</v>
      </c>
    </row>
    <row r="59" spans="8:10" ht="12.75">
      <c r="H59" s="171">
        <v>11.5</v>
      </c>
      <c r="I59" s="162">
        <f>E41</f>
        <v>0.08576086956521739</v>
      </c>
      <c r="J59" s="164">
        <f>F41</f>
        <v>789</v>
      </c>
    </row>
    <row r="60" spans="8:10" ht="12.75">
      <c r="H60" s="171">
        <v>11.7</v>
      </c>
      <c r="I60" s="162">
        <f>E42</f>
        <v>0.08225490196078432</v>
      </c>
      <c r="J60" s="164">
        <f>F42</f>
        <v>839</v>
      </c>
    </row>
    <row r="68" spans="13:17" ht="12.75">
      <c r="M68" t="s">
        <v>491</v>
      </c>
      <c r="Q68" t="s">
        <v>492</v>
      </c>
    </row>
    <row r="69" spans="13:19" ht="12.75">
      <c r="M69">
        <v>9.7</v>
      </c>
      <c r="N69">
        <v>10.7</v>
      </c>
      <c r="O69" t="s">
        <v>494</v>
      </c>
      <c r="Q69">
        <v>9.7</v>
      </c>
      <c r="R69">
        <v>10.7</v>
      </c>
      <c r="S69" t="s">
        <v>494</v>
      </c>
    </row>
    <row r="70" spans="13:19" ht="12.75">
      <c r="M70" s="96">
        <f>(0.0231*M69)-0.1878</f>
        <v>0.03626999999999997</v>
      </c>
      <c r="N70" s="96">
        <f>(0.0231*N69)-0.1878</f>
        <v>0.05936999999999998</v>
      </c>
      <c r="O70" s="93">
        <f>(N70-M70)*8000</f>
        <v>184.80000000000007</v>
      </c>
      <c r="P70" s="175"/>
      <c r="Q70" s="96">
        <f>(0.0085*(Q69^2))-(0.1568*Q69)+0.7599</f>
        <v>0.0387050000000001</v>
      </c>
      <c r="R70" s="96">
        <f>(0.0085*(R69^2))-(0.1568*R69)+0.7599</f>
        <v>0.05530500000000005</v>
      </c>
      <c r="S70" s="93">
        <f>(R70-Q70)*8000</f>
        <v>132.79999999999959</v>
      </c>
    </row>
    <row r="71" spans="13:18" ht="12.75">
      <c r="M71" s="175">
        <f>M70*8000</f>
        <v>290.15999999999974</v>
      </c>
      <c r="N71" s="175">
        <f>N70*8000</f>
        <v>474.9599999999998</v>
      </c>
      <c r="Q71" s="175">
        <f>Q70*8000</f>
        <v>309.6400000000008</v>
      </c>
      <c r="R71" s="175">
        <f>R70*8000</f>
        <v>442.4400000000004</v>
      </c>
    </row>
    <row r="75" spans="1:7" ht="38.25">
      <c r="A75" s="176" t="s">
        <v>456</v>
      </c>
      <c r="B75" s="176" t="s">
        <v>457</v>
      </c>
      <c r="C75" s="176" t="s">
        <v>458</v>
      </c>
      <c r="D75" s="176" t="s">
        <v>459</v>
      </c>
      <c r="E75" s="177" t="s">
        <v>460</v>
      </c>
      <c r="F75" s="177" t="s">
        <v>461</v>
      </c>
      <c r="G75" s="178"/>
    </row>
    <row r="76" spans="1:7" ht="12.75">
      <c r="A76" s="172" t="s">
        <v>474</v>
      </c>
      <c r="B76" s="172" t="s">
        <v>1367</v>
      </c>
      <c r="C76" s="160">
        <v>5000</v>
      </c>
      <c r="D76" s="161">
        <v>8</v>
      </c>
      <c r="E76" s="162">
        <v>0.0328</v>
      </c>
      <c r="F76" s="163">
        <v>164</v>
      </c>
      <c r="G76" s="173"/>
    </row>
    <row r="77" spans="1:7" ht="12.75">
      <c r="A77" s="166" t="s">
        <v>484</v>
      </c>
      <c r="B77" s="166" t="s">
        <v>1368</v>
      </c>
      <c r="C77" s="167">
        <v>5000</v>
      </c>
      <c r="D77" s="168">
        <v>8</v>
      </c>
      <c r="E77" s="162">
        <v>0.033996</v>
      </c>
      <c r="F77" s="163">
        <v>169.98</v>
      </c>
      <c r="G77" s="173"/>
    </row>
    <row r="78" spans="1:7" ht="12.75">
      <c r="A78" s="166" t="s">
        <v>466</v>
      </c>
      <c r="B78" s="166" t="s">
        <v>1369</v>
      </c>
      <c r="C78" s="167">
        <v>5000</v>
      </c>
      <c r="D78" s="168">
        <v>8</v>
      </c>
      <c r="E78" s="162">
        <v>0.039998</v>
      </c>
      <c r="F78" s="163">
        <v>199.99</v>
      </c>
      <c r="G78" s="173"/>
    </row>
    <row r="79" spans="1:7" ht="12.75">
      <c r="A79" s="166" t="s">
        <v>502</v>
      </c>
      <c r="B79" s="166" t="s">
        <v>1370</v>
      </c>
      <c r="C79" s="167">
        <v>5000</v>
      </c>
      <c r="D79" s="168">
        <v>8</v>
      </c>
      <c r="E79" s="162">
        <v>0.039998</v>
      </c>
      <c r="F79" s="163">
        <v>199.99</v>
      </c>
      <c r="G79" s="173"/>
    </row>
    <row r="80" spans="1:7" ht="12.75">
      <c r="A80" s="172" t="s">
        <v>474</v>
      </c>
      <c r="B80" s="172" t="s">
        <v>1371</v>
      </c>
      <c r="C80" s="160">
        <v>5000</v>
      </c>
      <c r="D80" s="161">
        <v>8</v>
      </c>
      <c r="E80" s="162">
        <v>0.041</v>
      </c>
      <c r="F80" s="163">
        <v>205</v>
      </c>
      <c r="G80" s="173"/>
    </row>
    <row r="81" spans="1:7" ht="12.75">
      <c r="A81" s="166" t="s">
        <v>474</v>
      </c>
      <c r="B81" s="166" t="s">
        <v>1371</v>
      </c>
      <c r="C81" s="167">
        <v>5000</v>
      </c>
      <c r="D81" s="168">
        <v>8</v>
      </c>
      <c r="E81" s="162">
        <v>0.049998</v>
      </c>
      <c r="F81" s="163">
        <v>249.99</v>
      </c>
      <c r="G81" s="173"/>
    </row>
    <row r="82" spans="1:7" ht="12.75">
      <c r="A82" s="166" t="s">
        <v>478</v>
      </c>
      <c r="B82" s="166" t="s">
        <v>479</v>
      </c>
      <c r="C82" s="167">
        <v>5000</v>
      </c>
      <c r="D82" s="168">
        <v>9.7</v>
      </c>
      <c r="E82" s="162">
        <v>0.039998</v>
      </c>
      <c r="F82" s="163">
        <v>199.99</v>
      </c>
      <c r="G82" s="173"/>
    </row>
    <row r="83" spans="1:7" ht="12.75">
      <c r="A83" s="172" t="s">
        <v>486</v>
      </c>
      <c r="B83" s="172" t="s">
        <v>487</v>
      </c>
      <c r="C83" s="160">
        <v>5000</v>
      </c>
      <c r="D83" s="161">
        <v>10</v>
      </c>
      <c r="E83" s="162">
        <v>0.041</v>
      </c>
      <c r="F83" s="163">
        <v>205</v>
      </c>
      <c r="G83" s="173"/>
    </row>
    <row r="84" spans="1:7" ht="12.75">
      <c r="A84" s="166" t="s">
        <v>502</v>
      </c>
      <c r="B84" s="166" t="s">
        <v>1358</v>
      </c>
      <c r="C84" s="167">
        <v>5000</v>
      </c>
      <c r="D84" s="168">
        <v>10.4</v>
      </c>
      <c r="E84" s="162">
        <v>0.051998</v>
      </c>
      <c r="F84" s="163">
        <v>259.99</v>
      </c>
      <c r="G84" s="173"/>
    </row>
    <row r="85" spans="1:7" ht="12.75">
      <c r="A85" s="166" t="s">
        <v>466</v>
      </c>
      <c r="B85" s="166" t="s">
        <v>1372</v>
      </c>
      <c r="C85" s="167">
        <v>5200</v>
      </c>
      <c r="D85" s="168">
        <v>9</v>
      </c>
      <c r="E85" s="162">
        <v>0.04422884615384615</v>
      </c>
      <c r="F85" s="163">
        <v>229.99</v>
      </c>
      <c r="G85" s="173"/>
    </row>
    <row r="86" spans="1:7" ht="12.75">
      <c r="A86" s="172" t="s">
        <v>481</v>
      </c>
      <c r="B86" s="172" t="s">
        <v>482</v>
      </c>
      <c r="C86" s="160">
        <v>5300</v>
      </c>
      <c r="D86" s="161">
        <v>9.8</v>
      </c>
      <c r="E86" s="162">
        <v>0.03679245283018868</v>
      </c>
      <c r="F86" s="163">
        <v>195</v>
      </c>
      <c r="G86" s="173"/>
    </row>
    <row r="87" spans="1:7" ht="12.75">
      <c r="A87" s="172" t="s">
        <v>474</v>
      </c>
      <c r="B87" s="172" t="s">
        <v>480</v>
      </c>
      <c r="C87" s="160">
        <v>5500</v>
      </c>
      <c r="D87" s="161">
        <v>9.7</v>
      </c>
      <c r="E87" s="162">
        <v>0.04290909090909091</v>
      </c>
      <c r="F87" s="163">
        <v>236</v>
      </c>
      <c r="G87" s="173"/>
    </row>
    <row r="88" spans="1:7" ht="12.75">
      <c r="A88" s="172" t="s">
        <v>486</v>
      </c>
      <c r="B88" s="172" t="s">
        <v>1373</v>
      </c>
      <c r="C88" s="160">
        <v>6000</v>
      </c>
      <c r="D88" s="161">
        <v>8.5</v>
      </c>
      <c r="E88" s="162">
        <v>0.0445</v>
      </c>
      <c r="F88" s="163">
        <v>267</v>
      </c>
      <c r="G88" s="173"/>
    </row>
    <row r="89" spans="1:7" ht="12.75">
      <c r="A89" s="166" t="s">
        <v>502</v>
      </c>
      <c r="B89" s="166" t="s">
        <v>1374</v>
      </c>
      <c r="C89" s="167">
        <v>6000</v>
      </c>
      <c r="D89" s="168">
        <v>8.7</v>
      </c>
      <c r="E89" s="162">
        <v>0.041665</v>
      </c>
      <c r="F89" s="163">
        <v>249.99</v>
      </c>
      <c r="G89" s="173"/>
    </row>
    <row r="90" spans="1:7" ht="12.75">
      <c r="A90" s="166" t="s">
        <v>466</v>
      </c>
      <c r="B90" s="166" t="s">
        <v>1375</v>
      </c>
      <c r="C90" s="167">
        <v>6000</v>
      </c>
      <c r="D90" s="168">
        <v>9</v>
      </c>
      <c r="E90" s="162">
        <v>0.044998333333333335</v>
      </c>
      <c r="F90" s="163">
        <v>269.99</v>
      </c>
      <c r="G90" s="173"/>
    </row>
    <row r="91" spans="1:7" ht="12.75">
      <c r="A91" s="156" t="s">
        <v>469</v>
      </c>
      <c r="B91" s="156" t="s">
        <v>488</v>
      </c>
      <c r="C91" s="160">
        <v>6000</v>
      </c>
      <c r="D91" s="170">
        <v>10</v>
      </c>
      <c r="E91" s="162">
        <v>0.0715</v>
      </c>
      <c r="F91" s="163">
        <v>429</v>
      </c>
      <c r="G91" s="173"/>
    </row>
    <row r="92" spans="1:7" ht="12.75">
      <c r="A92" s="172" t="s">
        <v>481</v>
      </c>
      <c r="B92" s="172" t="s">
        <v>1376</v>
      </c>
      <c r="C92" s="160">
        <v>6050</v>
      </c>
      <c r="D92" s="161">
        <v>9</v>
      </c>
      <c r="E92" s="162">
        <v>0.054380165289256197</v>
      </c>
      <c r="F92" s="163">
        <v>329</v>
      </c>
      <c r="G92" s="173"/>
    </row>
    <row r="93" spans="1:7" ht="12.75">
      <c r="A93" s="156" t="s">
        <v>464</v>
      </c>
      <c r="B93" s="156" t="s">
        <v>465</v>
      </c>
      <c r="C93" s="160">
        <v>6100</v>
      </c>
      <c r="D93" s="161">
        <v>9.5</v>
      </c>
      <c r="E93" s="162">
        <v>0.04806721311475409</v>
      </c>
      <c r="F93" s="163">
        <v>293.21</v>
      </c>
      <c r="G93" s="173"/>
    </row>
    <row r="94" spans="1:7" ht="12.75">
      <c r="A94" s="156" t="s">
        <v>489</v>
      </c>
      <c r="B94" s="156" t="s">
        <v>490</v>
      </c>
      <c r="C94" s="160">
        <v>6100</v>
      </c>
      <c r="D94" s="170">
        <v>10</v>
      </c>
      <c r="E94" s="162">
        <v>0.0655655737704918</v>
      </c>
      <c r="F94" s="163">
        <v>399.95</v>
      </c>
      <c r="G94" s="173"/>
    </row>
    <row r="95" spans="1:7" ht="12.75">
      <c r="A95" s="156" t="s">
        <v>472</v>
      </c>
      <c r="B95" s="156" t="s">
        <v>1362</v>
      </c>
      <c r="C95" s="160">
        <v>6300</v>
      </c>
      <c r="D95" s="170">
        <v>10.8</v>
      </c>
      <c r="E95" s="162">
        <v>0.07063492063492063</v>
      </c>
      <c r="F95" s="163">
        <v>445</v>
      </c>
      <c r="G95" s="173"/>
    </row>
    <row r="96" spans="1:7" ht="12.75">
      <c r="A96" s="172" t="s">
        <v>474</v>
      </c>
      <c r="B96" s="172" t="s">
        <v>493</v>
      </c>
      <c r="C96" s="160">
        <v>6500</v>
      </c>
      <c r="D96" s="161">
        <v>10</v>
      </c>
      <c r="E96" s="162">
        <v>0.039384615384615386</v>
      </c>
      <c r="F96" s="163">
        <v>256</v>
      </c>
      <c r="G96" s="173"/>
    </row>
    <row r="97" spans="1:7" ht="12.75">
      <c r="A97" s="156" t="s">
        <v>495</v>
      </c>
      <c r="B97" s="156" t="s">
        <v>496</v>
      </c>
      <c r="C97" s="160">
        <v>6500</v>
      </c>
      <c r="D97" s="170">
        <v>10</v>
      </c>
      <c r="E97" s="162">
        <v>0.04230769230769231</v>
      </c>
      <c r="F97" s="163">
        <v>275</v>
      </c>
      <c r="G97" s="173"/>
    </row>
    <row r="98" spans="1:7" ht="12.75">
      <c r="A98" s="156" t="s">
        <v>476</v>
      </c>
      <c r="B98" s="156" t="s">
        <v>497</v>
      </c>
      <c r="C98" s="160">
        <v>6600</v>
      </c>
      <c r="D98" s="161">
        <v>10</v>
      </c>
      <c r="E98" s="162">
        <v>0.06287878787878788</v>
      </c>
      <c r="F98" s="163">
        <v>415</v>
      </c>
      <c r="G98" s="173"/>
    </row>
    <row r="99" spans="1:7" ht="12.75">
      <c r="A99" s="156" t="s">
        <v>476</v>
      </c>
      <c r="B99" s="156" t="s">
        <v>498</v>
      </c>
      <c r="C99" s="160">
        <v>6700</v>
      </c>
      <c r="D99" s="161">
        <v>10</v>
      </c>
      <c r="E99" s="162">
        <v>0.06104477611940298</v>
      </c>
      <c r="F99" s="163">
        <v>409</v>
      </c>
      <c r="G99" s="173"/>
    </row>
    <row r="100" spans="1:7" ht="12.75">
      <c r="A100" s="156" t="s">
        <v>476</v>
      </c>
      <c r="B100" s="156" t="s">
        <v>499</v>
      </c>
      <c r="C100" s="160">
        <v>6700</v>
      </c>
      <c r="D100" s="161">
        <v>10</v>
      </c>
      <c r="E100" s="162">
        <v>0.06104477611940298</v>
      </c>
      <c r="F100" s="163">
        <v>409</v>
      </c>
      <c r="G100" s="173"/>
    </row>
    <row r="101" spans="1:7" ht="12.75">
      <c r="A101" s="172" t="s">
        <v>474</v>
      </c>
      <c r="B101" s="172" t="s">
        <v>1377</v>
      </c>
      <c r="C101" s="160">
        <v>8000</v>
      </c>
      <c r="D101" s="161">
        <v>9</v>
      </c>
      <c r="E101" s="162">
        <v>0.035875</v>
      </c>
      <c r="F101" s="163">
        <v>287</v>
      </c>
      <c r="G101" s="173"/>
    </row>
    <row r="102" spans="1:7" ht="12.75">
      <c r="A102" s="156" t="s">
        <v>476</v>
      </c>
      <c r="B102" s="156" t="s">
        <v>1378</v>
      </c>
      <c r="C102" s="160">
        <v>8000</v>
      </c>
      <c r="D102" s="161">
        <v>9</v>
      </c>
      <c r="E102" s="162">
        <v>0.059875</v>
      </c>
      <c r="F102" s="163">
        <v>479</v>
      </c>
      <c r="G102" s="173"/>
    </row>
    <row r="103" spans="1:7" ht="12.75">
      <c r="A103" s="156" t="s">
        <v>1359</v>
      </c>
      <c r="B103" s="156" t="s">
        <v>1379</v>
      </c>
      <c r="C103" s="160">
        <v>8000</v>
      </c>
      <c r="D103" s="170">
        <v>9</v>
      </c>
      <c r="E103" s="162">
        <v>0.07124375000000001</v>
      </c>
      <c r="F103" s="163">
        <v>569.95</v>
      </c>
      <c r="G103" s="173"/>
    </row>
    <row r="104" spans="1:7" ht="12.75">
      <c r="A104" s="166" t="s">
        <v>466</v>
      </c>
      <c r="B104" s="166" t="s">
        <v>467</v>
      </c>
      <c r="C104" s="167">
        <v>8000</v>
      </c>
      <c r="D104" s="168">
        <v>9.5</v>
      </c>
      <c r="E104" s="162">
        <v>0.037498750000000004</v>
      </c>
      <c r="F104" s="163">
        <v>299.99</v>
      </c>
      <c r="G104" s="173"/>
    </row>
    <row r="105" spans="1:7" ht="12.75">
      <c r="A105" s="166" t="s">
        <v>466</v>
      </c>
      <c r="B105" s="166" t="s">
        <v>468</v>
      </c>
      <c r="C105" s="167">
        <v>8000</v>
      </c>
      <c r="D105" s="168">
        <v>9.5</v>
      </c>
      <c r="E105" s="162">
        <v>0.04249875</v>
      </c>
      <c r="F105" s="163">
        <v>339.99</v>
      </c>
      <c r="G105" s="173"/>
    </row>
    <row r="106" spans="1:7" ht="12.75">
      <c r="A106" s="156" t="s">
        <v>469</v>
      </c>
      <c r="B106" s="156" t="s">
        <v>470</v>
      </c>
      <c r="C106" s="160">
        <v>8000</v>
      </c>
      <c r="D106" s="170">
        <v>9.5</v>
      </c>
      <c r="E106" s="162">
        <v>0.067375</v>
      </c>
      <c r="F106" s="163">
        <v>539</v>
      </c>
      <c r="G106" s="173"/>
    </row>
    <row r="107" spans="1:7" ht="12.75">
      <c r="A107" s="166" t="s">
        <v>478</v>
      </c>
      <c r="B107" s="166" t="s">
        <v>483</v>
      </c>
      <c r="C107" s="167">
        <v>8000</v>
      </c>
      <c r="D107" s="168">
        <v>9.8</v>
      </c>
      <c r="E107" s="162">
        <v>0.037498750000000004</v>
      </c>
      <c r="F107" s="163">
        <v>299.99</v>
      </c>
      <c r="G107" s="173"/>
    </row>
    <row r="108" spans="1:7" ht="12.75">
      <c r="A108" s="172" t="s">
        <v>481</v>
      </c>
      <c r="B108" s="172" t="s">
        <v>501</v>
      </c>
      <c r="C108" s="160">
        <v>8000</v>
      </c>
      <c r="D108" s="161">
        <v>10</v>
      </c>
      <c r="E108" s="162">
        <v>0.033375</v>
      </c>
      <c r="F108" s="163">
        <v>267</v>
      </c>
      <c r="G108" s="173"/>
    </row>
    <row r="109" spans="1:7" ht="12.75">
      <c r="A109" s="166" t="s">
        <v>502</v>
      </c>
      <c r="B109" s="166" t="s">
        <v>503</v>
      </c>
      <c r="C109" s="167">
        <v>8000</v>
      </c>
      <c r="D109" s="168">
        <v>10</v>
      </c>
      <c r="E109" s="162">
        <v>0.044998750000000004</v>
      </c>
      <c r="F109" s="163">
        <v>359.99</v>
      </c>
      <c r="G109" s="173"/>
    </row>
    <row r="110" spans="1:7" ht="12.75">
      <c r="A110" s="166" t="s">
        <v>502</v>
      </c>
      <c r="B110" s="166" t="s">
        <v>504</v>
      </c>
      <c r="C110" s="167">
        <v>8000</v>
      </c>
      <c r="D110" s="168">
        <v>10</v>
      </c>
      <c r="E110" s="162">
        <v>0.05374875</v>
      </c>
      <c r="F110" s="163">
        <v>429.99</v>
      </c>
      <c r="G110" s="173"/>
    </row>
    <row r="111" spans="1:7" ht="12.75">
      <c r="A111" s="156" t="s">
        <v>472</v>
      </c>
      <c r="B111" s="156" t="s">
        <v>505</v>
      </c>
      <c r="C111" s="160">
        <v>8000</v>
      </c>
      <c r="D111" s="170">
        <v>10</v>
      </c>
      <c r="E111" s="162">
        <v>0.066125</v>
      </c>
      <c r="F111" s="163">
        <v>529</v>
      </c>
      <c r="G111" s="173"/>
    </row>
    <row r="112" spans="1:7" ht="12.75">
      <c r="A112" s="156" t="s">
        <v>1359</v>
      </c>
      <c r="B112" s="156" t="s">
        <v>1360</v>
      </c>
      <c r="C112" s="160">
        <v>8000</v>
      </c>
      <c r="D112" s="170">
        <v>10.5</v>
      </c>
      <c r="E112" s="162">
        <v>0.052498750000000004</v>
      </c>
      <c r="F112" s="163">
        <v>419.99</v>
      </c>
      <c r="G112" s="173"/>
    </row>
    <row r="113" spans="1:7" ht="12.75">
      <c r="A113" s="156" t="s">
        <v>495</v>
      </c>
      <c r="B113" s="156" t="s">
        <v>1380</v>
      </c>
      <c r="C113" s="160">
        <v>8100</v>
      </c>
      <c r="D113" s="170">
        <v>9.1</v>
      </c>
      <c r="E113" s="162">
        <v>0.03691358024691358</v>
      </c>
      <c r="F113" s="163">
        <v>299</v>
      </c>
      <c r="G113" s="173"/>
    </row>
    <row r="114" spans="1:7" ht="12.75">
      <c r="A114" s="156" t="s">
        <v>489</v>
      </c>
      <c r="B114" s="156" t="s">
        <v>1381</v>
      </c>
      <c r="C114" s="160">
        <v>8200</v>
      </c>
      <c r="D114" s="170">
        <v>9.2</v>
      </c>
      <c r="E114" s="162">
        <v>0.04023780487804878</v>
      </c>
      <c r="F114" s="163">
        <v>329.95</v>
      </c>
      <c r="G114" s="173"/>
    </row>
    <row r="115" spans="1:7" ht="12.75">
      <c r="A115" s="156" t="s">
        <v>1359</v>
      </c>
      <c r="B115" s="156" t="s">
        <v>1382</v>
      </c>
      <c r="C115" s="160">
        <v>8200</v>
      </c>
      <c r="D115" s="170">
        <v>9.2</v>
      </c>
      <c r="E115" s="162">
        <v>0.06950609756097562</v>
      </c>
      <c r="F115" s="163">
        <v>569.95</v>
      </c>
      <c r="G115" s="173"/>
    </row>
    <row r="116" spans="1:7" ht="12.75">
      <c r="A116" s="156" t="s">
        <v>472</v>
      </c>
      <c r="B116" s="156" t="s">
        <v>1363</v>
      </c>
      <c r="C116" s="160">
        <v>8200</v>
      </c>
      <c r="D116" s="170">
        <v>10.8</v>
      </c>
      <c r="E116" s="162">
        <v>0.08890243902439024</v>
      </c>
      <c r="F116" s="163">
        <v>729</v>
      </c>
      <c r="G116" s="173"/>
    </row>
    <row r="117" spans="1:7" ht="12.75">
      <c r="A117" s="156" t="s">
        <v>1359</v>
      </c>
      <c r="B117" s="179" t="s">
        <v>1383</v>
      </c>
      <c r="C117" s="160">
        <v>8300</v>
      </c>
      <c r="D117" s="170">
        <v>8.7</v>
      </c>
      <c r="E117" s="162">
        <v>0.05662048192771084</v>
      </c>
      <c r="F117" s="163">
        <v>469.95</v>
      </c>
      <c r="G117" s="173"/>
    </row>
    <row r="118" spans="1:7" ht="12.75">
      <c r="A118" s="156" t="s">
        <v>464</v>
      </c>
      <c r="B118" s="156" t="s">
        <v>1384</v>
      </c>
      <c r="C118" s="160">
        <v>8400</v>
      </c>
      <c r="D118" s="161">
        <v>9.2</v>
      </c>
      <c r="E118" s="162">
        <v>0.04178333333333333</v>
      </c>
      <c r="F118" s="163">
        <v>350.98</v>
      </c>
      <c r="G118" s="173"/>
    </row>
    <row r="119" spans="1:7" ht="12.75">
      <c r="A119" s="172" t="s">
        <v>474</v>
      </c>
      <c r="B119" s="172" t="s">
        <v>506</v>
      </c>
      <c r="C119" s="160">
        <v>8500</v>
      </c>
      <c r="D119" s="161">
        <v>10</v>
      </c>
      <c r="E119" s="162">
        <v>0.03870588235294117</v>
      </c>
      <c r="F119" s="163">
        <v>329</v>
      </c>
      <c r="G119" s="173"/>
    </row>
    <row r="120" spans="1:7" ht="12.75">
      <c r="A120" s="166" t="s">
        <v>474</v>
      </c>
      <c r="B120" s="166" t="s">
        <v>506</v>
      </c>
      <c r="C120" s="167">
        <v>9000</v>
      </c>
      <c r="D120" s="168">
        <v>10</v>
      </c>
      <c r="E120" s="162">
        <v>0.044443333333333335</v>
      </c>
      <c r="F120" s="163">
        <v>399.99</v>
      </c>
      <c r="G120" s="173"/>
    </row>
    <row r="121" spans="1:7" ht="12.75">
      <c r="A121" s="166" t="s">
        <v>1353</v>
      </c>
      <c r="B121" s="166" t="s">
        <v>1354</v>
      </c>
      <c r="C121" s="167">
        <v>9000</v>
      </c>
      <c r="D121" s="168">
        <v>10</v>
      </c>
      <c r="E121" s="162">
        <v>0.04999888888888889</v>
      </c>
      <c r="F121" s="163">
        <v>449.99</v>
      </c>
      <c r="G121" s="173"/>
    </row>
    <row r="122" spans="1:7" ht="12.75">
      <c r="A122" s="156" t="s">
        <v>472</v>
      </c>
      <c r="B122" s="156" t="s">
        <v>1364</v>
      </c>
      <c r="C122" s="160">
        <v>9200</v>
      </c>
      <c r="D122" s="170">
        <v>11.5</v>
      </c>
      <c r="E122" s="162">
        <v>0.08576086956521739</v>
      </c>
      <c r="F122" s="163">
        <v>789</v>
      </c>
      <c r="G122" s="173"/>
    </row>
    <row r="123" spans="1:7" ht="12.75">
      <c r="A123" s="156" t="s">
        <v>489</v>
      </c>
      <c r="B123" s="156" t="s">
        <v>1385</v>
      </c>
      <c r="C123" s="160">
        <v>9800</v>
      </c>
      <c r="D123" s="170">
        <v>9.3</v>
      </c>
      <c r="E123" s="162">
        <v>0.04693367346938775</v>
      </c>
      <c r="F123" s="163">
        <v>459.95</v>
      </c>
      <c r="G123" s="173"/>
    </row>
    <row r="124" spans="1:7" ht="12.75">
      <c r="A124" s="156" t="s">
        <v>476</v>
      </c>
      <c r="B124" s="156" t="s">
        <v>477</v>
      </c>
      <c r="C124" s="160">
        <v>9800</v>
      </c>
      <c r="D124" s="161">
        <v>9.6</v>
      </c>
      <c r="E124" s="162">
        <v>0.050918367346938775</v>
      </c>
      <c r="F124" s="163">
        <v>499</v>
      </c>
      <c r="G124" s="173"/>
    </row>
    <row r="125" spans="1:7" ht="12.75">
      <c r="A125" s="156" t="s">
        <v>476</v>
      </c>
      <c r="B125" s="156" t="s">
        <v>1357</v>
      </c>
      <c r="C125" s="160">
        <v>9800</v>
      </c>
      <c r="D125" s="161">
        <v>10.2</v>
      </c>
      <c r="E125" s="162">
        <v>0.050918367346938775</v>
      </c>
      <c r="F125" s="163">
        <v>499</v>
      </c>
      <c r="G125" s="173"/>
    </row>
    <row r="126" spans="1:7" ht="12.75">
      <c r="A126" s="166" t="s">
        <v>502</v>
      </c>
      <c r="B126" s="166" t="s">
        <v>1386</v>
      </c>
      <c r="C126" s="167">
        <v>10000</v>
      </c>
      <c r="D126" s="168">
        <v>8.5</v>
      </c>
      <c r="E126" s="162">
        <v>0.046999</v>
      </c>
      <c r="F126" s="163">
        <v>469.99</v>
      </c>
      <c r="G126" s="173"/>
    </row>
    <row r="127" spans="1:7" ht="12.75">
      <c r="A127" s="166" t="s">
        <v>502</v>
      </c>
      <c r="B127" s="166" t="s">
        <v>1387</v>
      </c>
      <c r="C127" s="167">
        <v>10000</v>
      </c>
      <c r="D127" s="168">
        <v>9</v>
      </c>
      <c r="E127" s="162">
        <v>0.034999</v>
      </c>
      <c r="F127" s="163">
        <v>349.99</v>
      </c>
      <c r="G127" s="173"/>
    </row>
    <row r="128" spans="1:7" ht="12.75">
      <c r="A128" s="166" t="s">
        <v>502</v>
      </c>
      <c r="B128" s="166" t="s">
        <v>1388</v>
      </c>
      <c r="C128" s="167">
        <v>10000</v>
      </c>
      <c r="D128" s="168">
        <v>9</v>
      </c>
      <c r="E128" s="162">
        <v>0.049999</v>
      </c>
      <c r="F128" s="163">
        <v>499.99</v>
      </c>
      <c r="G128" s="173"/>
    </row>
    <row r="129" spans="1:7" ht="12.75">
      <c r="A129" s="156" t="s">
        <v>469</v>
      </c>
      <c r="B129" s="156" t="s">
        <v>1389</v>
      </c>
      <c r="C129" s="160">
        <v>10000</v>
      </c>
      <c r="D129" s="161">
        <v>9</v>
      </c>
      <c r="E129" s="162">
        <v>0.063999</v>
      </c>
      <c r="F129" s="163">
        <v>639.99</v>
      </c>
      <c r="G129" s="173"/>
    </row>
    <row r="130" spans="1:7" ht="12.75">
      <c r="A130" s="166" t="s">
        <v>466</v>
      </c>
      <c r="B130" s="166" t="s">
        <v>471</v>
      </c>
      <c r="C130" s="167">
        <v>10000</v>
      </c>
      <c r="D130" s="168">
        <v>9.5</v>
      </c>
      <c r="E130" s="162">
        <v>0.042999</v>
      </c>
      <c r="F130" s="163">
        <v>429.99</v>
      </c>
      <c r="G130" s="173"/>
    </row>
    <row r="131" spans="1:7" ht="12.75">
      <c r="A131" s="156" t="s">
        <v>472</v>
      </c>
      <c r="B131" s="156" t="s">
        <v>473</v>
      </c>
      <c r="C131" s="160">
        <v>10000</v>
      </c>
      <c r="D131" s="170">
        <v>9.5</v>
      </c>
      <c r="E131" s="162">
        <v>0.0739</v>
      </c>
      <c r="F131" s="163">
        <v>739</v>
      </c>
      <c r="G131" s="173"/>
    </row>
    <row r="132" spans="1:7" ht="12.75">
      <c r="A132" s="166" t="s">
        <v>484</v>
      </c>
      <c r="B132" s="166" t="s">
        <v>485</v>
      </c>
      <c r="C132" s="167">
        <v>10000</v>
      </c>
      <c r="D132" s="168">
        <v>9.8</v>
      </c>
      <c r="E132" s="162">
        <v>0.029999</v>
      </c>
      <c r="F132" s="163">
        <v>299.99</v>
      </c>
      <c r="G132" s="173"/>
    </row>
    <row r="133" spans="1:7" ht="12.75">
      <c r="A133" s="172" t="s">
        <v>486</v>
      </c>
      <c r="B133" s="172" t="s">
        <v>1355</v>
      </c>
      <c r="C133" s="160">
        <v>10000</v>
      </c>
      <c r="D133" s="161">
        <v>10</v>
      </c>
      <c r="E133" s="162">
        <v>0.0359</v>
      </c>
      <c r="F133" s="163">
        <v>359</v>
      </c>
      <c r="G133" s="173"/>
    </row>
    <row r="134" spans="1:7" ht="12.75">
      <c r="A134" s="166" t="s">
        <v>478</v>
      </c>
      <c r="B134" s="166" t="s">
        <v>1356</v>
      </c>
      <c r="C134" s="167">
        <v>10000</v>
      </c>
      <c r="D134" s="168">
        <v>10</v>
      </c>
      <c r="E134" s="162">
        <v>0.042999</v>
      </c>
      <c r="F134" s="163">
        <v>429.99</v>
      </c>
      <c r="G134" s="173"/>
    </row>
    <row r="135" spans="1:7" ht="12.75">
      <c r="A135" s="156" t="s">
        <v>472</v>
      </c>
      <c r="B135" s="156" t="s">
        <v>1365</v>
      </c>
      <c r="C135" s="160">
        <v>10200</v>
      </c>
      <c r="D135" s="170">
        <v>11.7</v>
      </c>
      <c r="E135" s="162">
        <v>0.08225490196078432</v>
      </c>
      <c r="F135" s="163">
        <v>839</v>
      </c>
      <c r="G135" s="173"/>
    </row>
    <row r="136" spans="1:7" ht="12.75">
      <c r="A136" s="172" t="s">
        <v>474</v>
      </c>
      <c r="B136" s="172" t="s">
        <v>475</v>
      </c>
      <c r="C136" s="160">
        <v>10500</v>
      </c>
      <c r="D136" s="161">
        <v>9.5</v>
      </c>
      <c r="E136" s="162">
        <v>0.03419047619047619</v>
      </c>
      <c r="F136" s="163">
        <v>359</v>
      </c>
      <c r="G136" s="173"/>
    </row>
    <row r="137" spans="1:7" ht="12.75">
      <c r="A137" s="172" t="s">
        <v>481</v>
      </c>
      <c r="B137" s="172" t="s">
        <v>1361</v>
      </c>
      <c r="C137" s="160">
        <v>10500</v>
      </c>
      <c r="D137" s="161">
        <v>10.5</v>
      </c>
      <c r="E137" s="162">
        <v>0.03419047619047619</v>
      </c>
      <c r="F137" s="163">
        <v>359</v>
      </c>
      <c r="G137" s="173"/>
    </row>
    <row r="138" spans="1:7" ht="12.75">
      <c r="A138" s="156" t="s">
        <v>1390</v>
      </c>
      <c r="B138" s="156" t="s">
        <v>1391</v>
      </c>
      <c r="C138" s="160">
        <v>10700</v>
      </c>
      <c r="D138" s="170">
        <v>8.5</v>
      </c>
      <c r="E138" s="162">
        <v>0.052331775700934585</v>
      </c>
      <c r="F138" s="163">
        <v>559.95</v>
      </c>
      <c r="G138" s="173"/>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12"/>
  <dimension ref="A2:D66"/>
  <sheetViews>
    <sheetView workbookViewId="0" topLeftCell="A51">
      <selection activeCell="B67" sqref="A67:IV68"/>
    </sheetView>
  </sheetViews>
  <sheetFormatPr defaultColWidth="9.140625" defaultRowHeight="12.75"/>
  <cols>
    <col min="1" max="1" width="66.28125" style="0" customWidth="1"/>
    <col min="2" max="2" width="104.421875" style="0" customWidth="1"/>
    <col min="3" max="3" width="17.28125" style="0" customWidth="1"/>
    <col min="4" max="4" width="13.140625" style="0" customWidth="1"/>
  </cols>
  <sheetData>
    <row r="1" ht="13.5" thickBot="1"/>
    <row r="2" spans="1:4" ht="13.5" thickBot="1">
      <c r="A2" s="76" t="s">
        <v>94</v>
      </c>
      <c r="B2" s="77" t="s">
        <v>95</v>
      </c>
      <c r="C2" s="77" t="s">
        <v>96</v>
      </c>
      <c r="D2" s="77" t="s">
        <v>97</v>
      </c>
    </row>
    <row r="3" spans="1:4" ht="22.5">
      <c r="A3" s="87" t="s">
        <v>408</v>
      </c>
      <c r="B3" s="80" t="s">
        <v>1140</v>
      </c>
      <c r="C3" s="80" t="s">
        <v>1316</v>
      </c>
      <c r="D3" s="80" t="s">
        <v>135</v>
      </c>
    </row>
    <row r="4" spans="1:4" ht="22.5">
      <c r="A4" s="87" t="s">
        <v>402</v>
      </c>
      <c r="B4" s="80" t="s">
        <v>1140</v>
      </c>
      <c r="C4" s="80" t="s">
        <v>1316</v>
      </c>
      <c r="D4" s="80" t="s">
        <v>135</v>
      </c>
    </row>
    <row r="5" spans="1:4" ht="22.5">
      <c r="A5" s="87" t="s">
        <v>1299</v>
      </c>
      <c r="B5" s="80" t="s">
        <v>1140</v>
      </c>
      <c r="C5" s="80" t="s">
        <v>1316</v>
      </c>
      <c r="D5" s="80" t="s">
        <v>135</v>
      </c>
    </row>
    <row r="6" spans="1:4" ht="22.5">
      <c r="A6" s="87" t="s">
        <v>1302</v>
      </c>
      <c r="B6" s="80" t="s">
        <v>1140</v>
      </c>
      <c r="C6" s="80" t="s">
        <v>1316</v>
      </c>
      <c r="D6" s="80" t="s">
        <v>135</v>
      </c>
    </row>
    <row r="7" spans="1:4" ht="22.5">
      <c r="A7" s="87" t="s">
        <v>404</v>
      </c>
      <c r="B7" s="80" t="s">
        <v>1140</v>
      </c>
      <c r="C7" s="80" t="s">
        <v>1316</v>
      </c>
      <c r="D7" s="80" t="s">
        <v>135</v>
      </c>
    </row>
    <row r="8" spans="1:4" ht="22.5">
      <c r="A8" s="87" t="s">
        <v>406</v>
      </c>
      <c r="B8" s="80" t="s">
        <v>1140</v>
      </c>
      <c r="C8" s="80" t="s">
        <v>1316</v>
      </c>
      <c r="D8" s="80" t="s">
        <v>135</v>
      </c>
    </row>
    <row r="9" spans="1:4" ht="22.5">
      <c r="A9" s="87" t="s">
        <v>410</v>
      </c>
      <c r="B9" s="80" t="s">
        <v>1140</v>
      </c>
      <c r="C9" s="80" t="s">
        <v>1316</v>
      </c>
      <c r="D9" s="80" t="s">
        <v>135</v>
      </c>
    </row>
    <row r="10" spans="1:4" ht="22.5">
      <c r="A10" s="87" t="s">
        <v>1304</v>
      </c>
      <c r="B10" s="80" t="s">
        <v>1140</v>
      </c>
      <c r="C10" s="80" t="s">
        <v>1316</v>
      </c>
      <c r="D10" s="80" t="s">
        <v>135</v>
      </c>
    </row>
    <row r="11" spans="1:4" ht="22.5">
      <c r="A11" s="87" t="s">
        <v>398</v>
      </c>
      <c r="B11" s="80" t="s">
        <v>1140</v>
      </c>
      <c r="C11" s="80" t="s">
        <v>1316</v>
      </c>
      <c r="D11" s="80" t="s">
        <v>135</v>
      </c>
    </row>
    <row r="12" spans="1:4" ht="22.5">
      <c r="A12" s="87" t="s">
        <v>400</v>
      </c>
      <c r="B12" s="80" t="s">
        <v>1140</v>
      </c>
      <c r="C12" s="80" t="s">
        <v>1316</v>
      </c>
      <c r="D12" s="80" t="s">
        <v>135</v>
      </c>
    </row>
    <row r="13" spans="1:4" ht="22.5">
      <c r="A13" s="87" t="s">
        <v>388</v>
      </c>
      <c r="B13" s="80" t="s">
        <v>1140</v>
      </c>
      <c r="C13" s="80" t="s">
        <v>1316</v>
      </c>
      <c r="D13" s="80" t="s">
        <v>135</v>
      </c>
    </row>
    <row r="14" spans="1:4" ht="22.5">
      <c r="A14" s="87" t="s">
        <v>392</v>
      </c>
      <c r="B14" s="80" t="s">
        <v>1140</v>
      </c>
      <c r="C14" s="80" t="s">
        <v>1316</v>
      </c>
      <c r="D14" s="80" t="s">
        <v>135</v>
      </c>
    </row>
    <row r="15" spans="1:4" ht="22.5">
      <c r="A15" s="87" t="s">
        <v>1306</v>
      </c>
      <c r="B15" s="80" t="s">
        <v>1140</v>
      </c>
      <c r="C15" s="80" t="s">
        <v>1316</v>
      </c>
      <c r="D15" s="80" t="s">
        <v>135</v>
      </c>
    </row>
    <row r="16" spans="1:4" ht="22.5">
      <c r="A16" s="87" t="s">
        <v>396</v>
      </c>
      <c r="B16" s="80" t="s">
        <v>1140</v>
      </c>
      <c r="C16" s="80" t="s">
        <v>1316</v>
      </c>
      <c r="D16" s="80" t="s">
        <v>135</v>
      </c>
    </row>
    <row r="17" spans="1:4" ht="22.5">
      <c r="A17" s="87" t="s">
        <v>390</v>
      </c>
      <c r="B17" s="80" t="s">
        <v>1140</v>
      </c>
      <c r="C17" s="80" t="s">
        <v>1316</v>
      </c>
      <c r="D17" s="80" t="s">
        <v>135</v>
      </c>
    </row>
    <row r="18" spans="1:4" ht="22.5">
      <c r="A18" s="87" t="s">
        <v>394</v>
      </c>
      <c r="B18" s="80" t="s">
        <v>1140</v>
      </c>
      <c r="C18" s="80" t="s">
        <v>1316</v>
      </c>
      <c r="D18" s="80" t="s">
        <v>135</v>
      </c>
    </row>
    <row r="19" spans="1:4" ht="22.5">
      <c r="A19" s="87" t="s">
        <v>1295</v>
      </c>
      <c r="B19" s="80" t="s">
        <v>1140</v>
      </c>
      <c r="C19" s="80" t="s">
        <v>1316</v>
      </c>
      <c r="D19" s="80" t="s">
        <v>141</v>
      </c>
    </row>
    <row r="20" spans="1:4" ht="22.5">
      <c r="A20" s="87" t="s">
        <v>1269</v>
      </c>
      <c r="B20" s="80" t="s">
        <v>1140</v>
      </c>
      <c r="C20" s="80" t="s">
        <v>1316</v>
      </c>
      <c r="D20" s="80" t="s">
        <v>141</v>
      </c>
    </row>
    <row r="21" spans="1:4" ht="22.5">
      <c r="A21" s="87" t="s">
        <v>1289</v>
      </c>
      <c r="B21" s="80" t="s">
        <v>1140</v>
      </c>
      <c r="C21" s="80" t="s">
        <v>1316</v>
      </c>
      <c r="D21" s="80" t="s">
        <v>141</v>
      </c>
    </row>
    <row r="22" spans="1:4" ht="22.5">
      <c r="A22" s="87" t="s">
        <v>1271</v>
      </c>
      <c r="B22" s="80" t="s">
        <v>1140</v>
      </c>
      <c r="C22" s="80" t="s">
        <v>1316</v>
      </c>
      <c r="D22" s="80" t="s">
        <v>141</v>
      </c>
    </row>
    <row r="23" spans="1:4" ht="22.5">
      <c r="A23" s="87" t="s">
        <v>1285</v>
      </c>
      <c r="B23" s="80" t="s">
        <v>1140</v>
      </c>
      <c r="C23" s="80" t="s">
        <v>1316</v>
      </c>
      <c r="D23" s="80" t="s">
        <v>141</v>
      </c>
    </row>
    <row r="24" spans="1:4" ht="22.5">
      <c r="A24" s="87" t="s">
        <v>1291</v>
      </c>
      <c r="B24" s="80" t="s">
        <v>1140</v>
      </c>
      <c r="C24" s="80" t="s">
        <v>1316</v>
      </c>
      <c r="D24" s="80" t="s">
        <v>141</v>
      </c>
    </row>
    <row r="25" spans="1:4" ht="22.5">
      <c r="A25" s="87" t="s">
        <v>1293</v>
      </c>
      <c r="B25" s="80" t="s">
        <v>1140</v>
      </c>
      <c r="C25" s="80" t="s">
        <v>1316</v>
      </c>
      <c r="D25" s="80" t="s">
        <v>141</v>
      </c>
    </row>
    <row r="26" spans="1:4" ht="22.5">
      <c r="A26" s="87" t="s">
        <v>1266</v>
      </c>
      <c r="B26" s="80" t="s">
        <v>1140</v>
      </c>
      <c r="C26" s="80" t="s">
        <v>1316</v>
      </c>
      <c r="D26" s="80" t="s">
        <v>141</v>
      </c>
    </row>
    <row r="27" spans="1:4" ht="22.5">
      <c r="A27" s="87" t="s">
        <v>1287</v>
      </c>
      <c r="B27" s="80" t="s">
        <v>1140</v>
      </c>
      <c r="C27" s="80" t="s">
        <v>1316</v>
      </c>
      <c r="D27" s="80" t="s">
        <v>141</v>
      </c>
    </row>
    <row r="28" spans="1:4" ht="22.5">
      <c r="A28" s="87" t="s">
        <v>1297</v>
      </c>
      <c r="B28" s="80" t="s">
        <v>1140</v>
      </c>
      <c r="C28" s="80" t="s">
        <v>1316</v>
      </c>
      <c r="D28" s="80" t="s">
        <v>141</v>
      </c>
    </row>
    <row r="29" spans="1:4" ht="22.5">
      <c r="A29" s="87" t="s">
        <v>1275</v>
      </c>
      <c r="B29" s="80" t="s">
        <v>1140</v>
      </c>
      <c r="C29" s="80" t="s">
        <v>1316</v>
      </c>
      <c r="D29" s="80" t="s">
        <v>141</v>
      </c>
    </row>
    <row r="30" spans="1:4" ht="22.5">
      <c r="A30" s="87" t="s">
        <v>1279</v>
      </c>
      <c r="B30" s="80" t="s">
        <v>1140</v>
      </c>
      <c r="C30" s="80" t="s">
        <v>1316</v>
      </c>
      <c r="D30" s="80" t="s">
        <v>141</v>
      </c>
    </row>
    <row r="31" spans="1:4" ht="22.5">
      <c r="A31" s="87" t="s">
        <v>1273</v>
      </c>
      <c r="B31" s="80" t="s">
        <v>1140</v>
      </c>
      <c r="C31" s="80" t="s">
        <v>1316</v>
      </c>
      <c r="D31" s="80" t="s">
        <v>141</v>
      </c>
    </row>
    <row r="32" spans="1:4" ht="22.5">
      <c r="A32" s="87" t="s">
        <v>1277</v>
      </c>
      <c r="B32" s="80" t="s">
        <v>1140</v>
      </c>
      <c r="C32" s="80" t="s">
        <v>1316</v>
      </c>
      <c r="D32" s="80" t="s">
        <v>141</v>
      </c>
    </row>
    <row r="33" spans="1:4" ht="22.5">
      <c r="A33" s="87" t="s">
        <v>1281</v>
      </c>
      <c r="B33" s="80" t="s">
        <v>1140</v>
      </c>
      <c r="C33" s="80" t="s">
        <v>1316</v>
      </c>
      <c r="D33" s="80" t="s">
        <v>141</v>
      </c>
    </row>
    <row r="34" spans="1:4" ht="22.5">
      <c r="A34" s="87" t="s">
        <v>1283</v>
      </c>
      <c r="B34" s="80" t="s">
        <v>1140</v>
      </c>
      <c r="C34" s="80" t="s">
        <v>1316</v>
      </c>
      <c r="D34" s="80" t="s">
        <v>141</v>
      </c>
    </row>
    <row r="35" spans="1:4" ht="22.5">
      <c r="A35" s="87" t="s">
        <v>1262</v>
      </c>
      <c r="B35" s="80" t="s">
        <v>1140</v>
      </c>
      <c r="C35" s="80" t="s">
        <v>1316</v>
      </c>
      <c r="D35" s="80" t="s">
        <v>142</v>
      </c>
    </row>
    <row r="36" spans="1:4" ht="22.5">
      <c r="A36" s="87" t="s">
        <v>150</v>
      </c>
      <c r="B36" s="80" t="s">
        <v>1140</v>
      </c>
      <c r="C36" s="80" t="s">
        <v>1316</v>
      </c>
      <c r="D36" s="80" t="s">
        <v>142</v>
      </c>
    </row>
    <row r="37" spans="1:4" ht="22.5">
      <c r="A37" s="87" t="s">
        <v>1256</v>
      </c>
      <c r="B37" s="80" t="s">
        <v>1140</v>
      </c>
      <c r="C37" s="80" t="s">
        <v>1316</v>
      </c>
      <c r="D37" s="80" t="s">
        <v>142</v>
      </c>
    </row>
    <row r="38" spans="1:4" ht="22.5">
      <c r="A38" s="87" t="s">
        <v>1258</v>
      </c>
      <c r="B38" s="80" t="s">
        <v>1140</v>
      </c>
      <c r="C38" s="80" t="s">
        <v>1316</v>
      </c>
      <c r="D38" s="80" t="s">
        <v>142</v>
      </c>
    </row>
    <row r="39" spans="1:4" ht="22.5">
      <c r="A39" s="87" t="s">
        <v>152</v>
      </c>
      <c r="B39" s="80" t="s">
        <v>1140</v>
      </c>
      <c r="C39" s="80" t="s">
        <v>1316</v>
      </c>
      <c r="D39" s="80" t="s">
        <v>142</v>
      </c>
    </row>
    <row r="40" spans="1:4" ht="22.5">
      <c r="A40" s="87" t="s">
        <v>1252</v>
      </c>
      <c r="B40" s="80" t="s">
        <v>1140</v>
      </c>
      <c r="C40" s="80" t="s">
        <v>1316</v>
      </c>
      <c r="D40" s="80" t="s">
        <v>142</v>
      </c>
    </row>
    <row r="41" spans="1:4" ht="22.5">
      <c r="A41" s="87" t="s">
        <v>147</v>
      </c>
      <c r="B41" s="80" t="s">
        <v>1140</v>
      </c>
      <c r="C41" s="80" t="s">
        <v>1316</v>
      </c>
      <c r="D41" s="80" t="s">
        <v>142</v>
      </c>
    </row>
    <row r="42" spans="1:4" ht="22.5">
      <c r="A42" s="87" t="s">
        <v>1254</v>
      </c>
      <c r="B42" s="80" t="s">
        <v>1140</v>
      </c>
      <c r="C42" s="80" t="s">
        <v>1316</v>
      </c>
      <c r="D42" s="80" t="s">
        <v>142</v>
      </c>
    </row>
    <row r="43" spans="1:4" ht="22.5">
      <c r="A43" s="87" t="s">
        <v>1260</v>
      </c>
      <c r="B43" s="80" t="s">
        <v>1140</v>
      </c>
      <c r="C43" s="80" t="s">
        <v>1316</v>
      </c>
      <c r="D43" s="80" t="s">
        <v>142</v>
      </c>
    </row>
    <row r="44" spans="1:4" ht="22.5">
      <c r="A44" s="87" t="s">
        <v>1264</v>
      </c>
      <c r="B44" s="80" t="s">
        <v>1140</v>
      </c>
      <c r="C44" s="80" t="s">
        <v>1316</v>
      </c>
      <c r="D44" s="80" t="s">
        <v>142</v>
      </c>
    </row>
    <row r="45" spans="1:4" ht="22.5">
      <c r="A45" s="87" t="s">
        <v>156</v>
      </c>
      <c r="B45" s="80" t="s">
        <v>1140</v>
      </c>
      <c r="C45" s="80" t="s">
        <v>1316</v>
      </c>
      <c r="D45" s="80" t="s">
        <v>142</v>
      </c>
    </row>
    <row r="46" spans="1:4" ht="22.5">
      <c r="A46" s="87" t="s">
        <v>1246</v>
      </c>
      <c r="B46" s="80" t="s">
        <v>1140</v>
      </c>
      <c r="C46" s="80" t="s">
        <v>1316</v>
      </c>
      <c r="D46" s="80" t="s">
        <v>142</v>
      </c>
    </row>
    <row r="47" spans="1:4" ht="22.5">
      <c r="A47" s="87" t="s">
        <v>1250</v>
      </c>
      <c r="B47" s="80" t="s">
        <v>1140</v>
      </c>
      <c r="C47" s="80" t="s">
        <v>1316</v>
      </c>
      <c r="D47" s="80" t="s">
        <v>142</v>
      </c>
    </row>
    <row r="48" spans="1:4" ht="22.5">
      <c r="A48" s="87" t="s">
        <v>154</v>
      </c>
      <c r="B48" s="80" t="s">
        <v>1140</v>
      </c>
      <c r="C48" s="80" t="s">
        <v>1316</v>
      </c>
      <c r="D48" s="80" t="s">
        <v>142</v>
      </c>
    </row>
    <row r="49" spans="1:4" ht="22.5">
      <c r="A49" s="87" t="s">
        <v>1244</v>
      </c>
      <c r="B49" s="80" t="s">
        <v>1140</v>
      </c>
      <c r="C49" s="80" t="s">
        <v>1316</v>
      </c>
      <c r="D49" s="80" t="s">
        <v>142</v>
      </c>
    </row>
    <row r="50" spans="1:4" ht="22.5">
      <c r="A50" s="87" t="s">
        <v>1248</v>
      </c>
      <c r="B50" s="80" t="s">
        <v>1140</v>
      </c>
      <c r="C50" s="80" t="s">
        <v>1316</v>
      </c>
      <c r="D50" s="80" t="s">
        <v>142</v>
      </c>
    </row>
    <row r="51" spans="1:4" ht="22.5">
      <c r="A51" s="102" t="s">
        <v>1107</v>
      </c>
      <c r="B51" s="80" t="s">
        <v>1140</v>
      </c>
      <c r="C51" s="80" t="s">
        <v>1316</v>
      </c>
      <c r="D51" s="80" t="s">
        <v>1141</v>
      </c>
    </row>
    <row r="52" spans="1:4" ht="22.5">
      <c r="A52" s="102" t="s">
        <v>1109</v>
      </c>
      <c r="B52" s="80" t="s">
        <v>1140</v>
      </c>
      <c r="C52" s="80" t="s">
        <v>1316</v>
      </c>
      <c r="D52" s="80" t="s">
        <v>1141</v>
      </c>
    </row>
    <row r="53" spans="1:4" ht="22.5">
      <c r="A53" s="102" t="s">
        <v>1111</v>
      </c>
      <c r="B53" s="80" t="s">
        <v>1140</v>
      </c>
      <c r="C53" s="80" t="s">
        <v>1316</v>
      </c>
      <c r="D53" s="80" t="s">
        <v>1141</v>
      </c>
    </row>
    <row r="54" spans="1:4" ht="22.5">
      <c r="A54" s="102" t="s">
        <v>1113</v>
      </c>
      <c r="B54" s="80" t="s">
        <v>1140</v>
      </c>
      <c r="C54" s="80" t="s">
        <v>1316</v>
      </c>
      <c r="D54" s="80" t="s">
        <v>1141</v>
      </c>
    </row>
    <row r="55" spans="1:4" ht="22.5">
      <c r="A55" s="102" t="s">
        <v>1115</v>
      </c>
      <c r="B55" s="80" t="s">
        <v>1140</v>
      </c>
      <c r="C55" s="80" t="s">
        <v>1316</v>
      </c>
      <c r="D55" s="80" t="s">
        <v>1141</v>
      </c>
    </row>
    <row r="56" spans="1:4" ht="22.5">
      <c r="A56" s="102" t="s">
        <v>1117</v>
      </c>
      <c r="B56" s="80" t="s">
        <v>1140</v>
      </c>
      <c r="C56" s="80" t="s">
        <v>1316</v>
      </c>
      <c r="D56" s="80" t="s">
        <v>1141</v>
      </c>
    </row>
    <row r="57" spans="1:4" ht="22.5">
      <c r="A57" s="102" t="s">
        <v>1119</v>
      </c>
      <c r="B57" s="80" t="s">
        <v>1140</v>
      </c>
      <c r="C57" s="80" t="s">
        <v>1316</v>
      </c>
      <c r="D57" s="80" t="s">
        <v>1141</v>
      </c>
    </row>
    <row r="58" spans="1:4" ht="22.5">
      <c r="A58" s="102" t="s">
        <v>1121</v>
      </c>
      <c r="B58" s="80" t="s">
        <v>1140</v>
      </c>
      <c r="C58" s="80" t="s">
        <v>1316</v>
      </c>
      <c r="D58" s="80" t="s">
        <v>1141</v>
      </c>
    </row>
    <row r="59" spans="1:4" ht="22.5">
      <c r="A59" s="102" t="s">
        <v>1123</v>
      </c>
      <c r="B59" s="80" t="s">
        <v>1140</v>
      </c>
      <c r="C59" s="80" t="s">
        <v>1316</v>
      </c>
      <c r="D59" s="80" t="s">
        <v>1141</v>
      </c>
    </row>
    <row r="60" spans="1:4" ht="22.5">
      <c r="A60" s="102" t="s">
        <v>1125</v>
      </c>
      <c r="B60" s="80" t="s">
        <v>1140</v>
      </c>
      <c r="C60" s="80" t="s">
        <v>1316</v>
      </c>
      <c r="D60" s="80" t="s">
        <v>1141</v>
      </c>
    </row>
    <row r="61" spans="1:4" ht="22.5">
      <c r="A61" s="102" t="s">
        <v>1127</v>
      </c>
      <c r="B61" s="80" t="s">
        <v>1140</v>
      </c>
      <c r="C61" s="80" t="s">
        <v>1316</v>
      </c>
      <c r="D61" s="80" t="s">
        <v>1141</v>
      </c>
    </row>
    <row r="62" spans="1:4" ht="22.5">
      <c r="A62" s="102" t="s">
        <v>1129</v>
      </c>
      <c r="B62" s="80" t="s">
        <v>1140</v>
      </c>
      <c r="C62" s="80" t="s">
        <v>1316</v>
      </c>
      <c r="D62" s="80" t="s">
        <v>1141</v>
      </c>
    </row>
    <row r="63" spans="1:4" ht="22.5">
      <c r="A63" s="102" t="s">
        <v>1131</v>
      </c>
      <c r="B63" s="80" t="s">
        <v>1140</v>
      </c>
      <c r="C63" s="80" t="s">
        <v>1316</v>
      </c>
      <c r="D63" s="80" t="s">
        <v>1141</v>
      </c>
    </row>
    <row r="64" spans="1:4" ht="22.5">
      <c r="A64" s="102" t="s">
        <v>1133</v>
      </c>
      <c r="B64" s="80" t="s">
        <v>1140</v>
      </c>
      <c r="C64" s="80" t="s">
        <v>1316</v>
      </c>
      <c r="D64" s="80" t="s">
        <v>1141</v>
      </c>
    </row>
    <row r="65" spans="1:4" ht="22.5">
      <c r="A65" s="102" t="s">
        <v>1135</v>
      </c>
      <c r="B65" s="80" t="s">
        <v>1140</v>
      </c>
      <c r="C65" s="80" t="s">
        <v>1316</v>
      </c>
      <c r="D65" s="80" t="s">
        <v>1141</v>
      </c>
    </row>
    <row r="66" spans="1:4" ht="22.5">
      <c r="A66" s="102" t="s">
        <v>1137</v>
      </c>
      <c r="B66" s="80" t="s">
        <v>1140</v>
      </c>
      <c r="C66" s="80" t="s">
        <v>1316</v>
      </c>
      <c r="D66" s="80" t="s">
        <v>1141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H43"/>
  <sheetViews>
    <sheetView workbookViewId="0" topLeftCell="A3">
      <selection activeCell="B9" activeCellId="1" sqref="A1 B9"/>
    </sheetView>
  </sheetViews>
  <sheetFormatPr defaultColWidth="9.140625" defaultRowHeight="12.75"/>
  <cols>
    <col min="1" max="1" width="13.7109375" style="5" customWidth="1"/>
    <col min="2" max="2" width="12.421875" style="5" customWidth="1"/>
    <col min="3" max="16384" width="9.140625" style="5" customWidth="1"/>
  </cols>
  <sheetData>
    <row r="1" ht="12.75">
      <c r="A1" s="5" t="s">
        <v>1392</v>
      </c>
    </row>
    <row r="2" spans="1:8" ht="12.75" customHeight="1">
      <c r="A2" s="248" t="s">
        <v>456</v>
      </c>
      <c r="B2" s="248" t="s">
        <v>457</v>
      </c>
      <c r="C2" s="248" t="s">
        <v>1393</v>
      </c>
      <c r="D2" s="248" t="s">
        <v>1394</v>
      </c>
      <c r="E2" s="248" t="s">
        <v>1395</v>
      </c>
      <c r="F2" s="248" t="s">
        <v>459</v>
      </c>
      <c r="G2" s="250" t="s">
        <v>1396</v>
      </c>
      <c r="H2" s="250" t="s">
        <v>1397</v>
      </c>
    </row>
    <row r="3" spans="1:8" ht="12.75">
      <c r="A3" s="249"/>
      <c r="B3" s="249"/>
      <c r="C3" s="249"/>
      <c r="D3" s="249"/>
      <c r="E3" s="249"/>
      <c r="F3" s="249"/>
      <c r="G3" s="251"/>
      <c r="H3" s="251"/>
    </row>
    <row r="4" spans="1:8" ht="12.75">
      <c r="A4" s="98" t="s">
        <v>1398</v>
      </c>
      <c r="B4" s="180" t="s">
        <v>1399</v>
      </c>
      <c r="C4" s="181">
        <v>5200</v>
      </c>
      <c r="D4" s="181">
        <v>4.3</v>
      </c>
      <c r="E4" s="181">
        <v>115</v>
      </c>
      <c r="F4" s="181">
        <v>11</v>
      </c>
      <c r="G4" s="181">
        <v>9.7</v>
      </c>
      <c r="H4" s="182">
        <v>0.134</v>
      </c>
    </row>
    <row r="5" spans="1:8" ht="12.75">
      <c r="A5" s="98" t="s">
        <v>472</v>
      </c>
      <c r="B5" s="180" t="s">
        <v>1400</v>
      </c>
      <c r="C5" s="181">
        <v>5400</v>
      </c>
      <c r="D5" s="181">
        <v>4.4</v>
      </c>
      <c r="E5" s="181">
        <v>115</v>
      </c>
      <c r="F5" s="181">
        <v>11</v>
      </c>
      <c r="G5" s="181">
        <v>9.7</v>
      </c>
      <c r="H5" s="182">
        <v>0.134</v>
      </c>
    </row>
    <row r="6" spans="1:8" ht="12.75">
      <c r="A6" s="98" t="s">
        <v>472</v>
      </c>
      <c r="B6" s="180" t="s">
        <v>1401</v>
      </c>
      <c r="C6" s="181">
        <v>5400</v>
      </c>
      <c r="D6" s="181">
        <v>4.6</v>
      </c>
      <c r="E6" s="181">
        <v>115</v>
      </c>
      <c r="F6" s="181">
        <v>10.7</v>
      </c>
      <c r="G6" s="181">
        <v>9.7</v>
      </c>
      <c r="H6" s="182">
        <v>0.103</v>
      </c>
    </row>
    <row r="7" spans="1:8" ht="12.75">
      <c r="A7" s="98" t="s">
        <v>472</v>
      </c>
      <c r="B7" s="180" t="s">
        <v>1402</v>
      </c>
      <c r="C7" s="181">
        <v>5400</v>
      </c>
      <c r="D7" s="181">
        <v>4.6</v>
      </c>
      <c r="E7" s="181">
        <v>115</v>
      </c>
      <c r="F7" s="181">
        <v>10.7</v>
      </c>
      <c r="G7" s="181">
        <v>9.7</v>
      </c>
      <c r="H7" s="182">
        <v>0.103</v>
      </c>
    </row>
    <row r="8" spans="1:8" ht="12.75">
      <c r="A8" s="98" t="s">
        <v>489</v>
      </c>
      <c r="B8" s="180" t="s">
        <v>1403</v>
      </c>
      <c r="C8" s="181">
        <v>5450</v>
      </c>
      <c r="D8" s="181">
        <v>5</v>
      </c>
      <c r="E8" s="181">
        <v>115</v>
      </c>
      <c r="F8" s="181">
        <v>10.7</v>
      </c>
      <c r="G8" s="181">
        <v>9.7</v>
      </c>
      <c r="H8" s="182">
        <v>0.103</v>
      </c>
    </row>
    <row r="9" spans="1:8" ht="12.75">
      <c r="A9" s="98" t="s">
        <v>489</v>
      </c>
      <c r="B9" s="180" t="s">
        <v>1404</v>
      </c>
      <c r="C9" s="181">
        <v>5450</v>
      </c>
      <c r="D9" s="181">
        <v>5</v>
      </c>
      <c r="E9" s="181">
        <v>115</v>
      </c>
      <c r="F9" s="181">
        <v>10.7</v>
      </c>
      <c r="G9" s="181">
        <v>9.7</v>
      </c>
      <c r="H9" s="182">
        <v>0.103</v>
      </c>
    </row>
    <row r="10" spans="1:8" ht="12.75">
      <c r="A10" s="98" t="s">
        <v>1405</v>
      </c>
      <c r="B10" s="180" t="s">
        <v>1406</v>
      </c>
      <c r="C10" s="181">
        <v>5600</v>
      </c>
      <c r="D10" s="181">
        <v>4.9</v>
      </c>
      <c r="E10" s="181">
        <v>115</v>
      </c>
      <c r="F10" s="181">
        <v>11</v>
      </c>
      <c r="G10" s="181">
        <v>9.7</v>
      </c>
      <c r="H10" s="182">
        <v>0.134</v>
      </c>
    </row>
    <row r="11" spans="1:8" ht="12.75">
      <c r="A11" s="98" t="s">
        <v>1407</v>
      </c>
      <c r="B11" s="180" t="s">
        <v>1408</v>
      </c>
      <c r="C11" s="181">
        <v>5800</v>
      </c>
      <c r="D11" s="181">
        <v>4.6</v>
      </c>
      <c r="E11" s="181">
        <v>115</v>
      </c>
      <c r="F11" s="181">
        <v>11</v>
      </c>
      <c r="G11" s="181">
        <v>9.7</v>
      </c>
      <c r="H11" s="182">
        <v>0.134</v>
      </c>
    </row>
    <row r="12" spans="1:8" ht="12.75">
      <c r="A12" s="98" t="s">
        <v>1409</v>
      </c>
      <c r="B12" s="180" t="s">
        <v>1410</v>
      </c>
      <c r="C12" s="181">
        <v>5800</v>
      </c>
      <c r="D12" s="181">
        <v>4.6</v>
      </c>
      <c r="E12" s="181">
        <v>115</v>
      </c>
      <c r="F12" s="181">
        <v>11</v>
      </c>
      <c r="G12" s="181">
        <v>9.7</v>
      </c>
      <c r="H12" s="182">
        <v>0.134</v>
      </c>
    </row>
    <row r="13" spans="1:8" ht="12.75">
      <c r="A13" s="98" t="s">
        <v>464</v>
      </c>
      <c r="B13" s="180" t="s">
        <v>1411</v>
      </c>
      <c r="C13" s="181">
        <v>6000</v>
      </c>
      <c r="D13" s="181">
        <v>5</v>
      </c>
      <c r="E13" s="181">
        <v>115</v>
      </c>
      <c r="F13" s="181">
        <v>10.7</v>
      </c>
      <c r="G13" s="181">
        <v>9.7</v>
      </c>
      <c r="H13" s="182">
        <v>0.103</v>
      </c>
    </row>
    <row r="14" spans="1:8" ht="12.75">
      <c r="A14" s="98" t="s">
        <v>472</v>
      </c>
      <c r="B14" s="180" t="s">
        <v>1412</v>
      </c>
      <c r="C14" s="181">
        <v>6200</v>
      </c>
      <c r="D14" s="181">
        <v>5.1</v>
      </c>
      <c r="E14" s="181">
        <v>115</v>
      </c>
      <c r="F14" s="181">
        <v>11</v>
      </c>
      <c r="G14" s="181">
        <v>9.7</v>
      </c>
      <c r="H14" s="182">
        <v>0.134</v>
      </c>
    </row>
    <row r="15" spans="1:8" ht="12.75">
      <c r="A15" s="98" t="s">
        <v>472</v>
      </c>
      <c r="B15" s="180" t="s">
        <v>1413</v>
      </c>
      <c r="C15" s="181">
        <v>6200</v>
      </c>
      <c r="D15" s="181">
        <v>5.1</v>
      </c>
      <c r="E15" s="181">
        <v>115</v>
      </c>
      <c r="F15" s="181">
        <v>11</v>
      </c>
      <c r="G15" s="181">
        <v>9.7</v>
      </c>
      <c r="H15" s="182">
        <v>0.134</v>
      </c>
    </row>
    <row r="16" spans="1:8" ht="12.75">
      <c r="A16" s="98" t="s">
        <v>472</v>
      </c>
      <c r="B16" s="180" t="s">
        <v>1362</v>
      </c>
      <c r="C16" s="181">
        <v>6300</v>
      </c>
      <c r="D16" s="181">
        <v>5.2</v>
      </c>
      <c r="E16" s="181">
        <v>115</v>
      </c>
      <c r="F16" s="181">
        <v>10.8</v>
      </c>
      <c r="G16" s="181">
        <v>9.7</v>
      </c>
      <c r="H16" s="182">
        <v>0.113</v>
      </c>
    </row>
    <row r="17" spans="1:8" ht="12.75" customHeight="1">
      <c r="A17" s="98" t="s">
        <v>1414</v>
      </c>
      <c r="B17" s="180" t="s">
        <v>1415</v>
      </c>
      <c r="C17" s="181">
        <v>7440</v>
      </c>
      <c r="D17" s="181">
        <v>6.4</v>
      </c>
      <c r="E17" s="181">
        <v>115</v>
      </c>
      <c r="F17" s="181">
        <v>10.9</v>
      </c>
      <c r="G17" s="181">
        <v>9.7</v>
      </c>
      <c r="H17" s="182">
        <v>0.124</v>
      </c>
    </row>
    <row r="18" spans="1:8" ht="12.75">
      <c r="A18" s="98" t="s">
        <v>1407</v>
      </c>
      <c r="B18" s="180" t="s">
        <v>1416</v>
      </c>
      <c r="C18" s="181">
        <v>7800</v>
      </c>
      <c r="D18" s="181">
        <v>6.5</v>
      </c>
      <c r="E18" s="181">
        <v>115</v>
      </c>
      <c r="F18" s="181">
        <v>11</v>
      </c>
      <c r="G18" s="181">
        <v>9.7</v>
      </c>
      <c r="H18" s="182">
        <v>0.134</v>
      </c>
    </row>
    <row r="19" spans="1:8" ht="12.75">
      <c r="A19" s="98" t="s">
        <v>1409</v>
      </c>
      <c r="B19" s="180" t="s">
        <v>1417</v>
      </c>
      <c r="C19" s="181">
        <v>7800</v>
      </c>
      <c r="D19" s="181">
        <v>6.5</v>
      </c>
      <c r="E19" s="181">
        <v>115</v>
      </c>
      <c r="F19" s="181">
        <v>11</v>
      </c>
      <c r="G19" s="181">
        <v>9.7</v>
      </c>
      <c r="H19" s="182">
        <v>0.134</v>
      </c>
    </row>
    <row r="20" spans="1:8" ht="12.75">
      <c r="A20" s="98" t="s">
        <v>1398</v>
      </c>
      <c r="B20" s="180" t="s">
        <v>1418</v>
      </c>
      <c r="C20" s="181">
        <v>7800</v>
      </c>
      <c r="D20" s="181">
        <v>6.5</v>
      </c>
      <c r="E20" s="181">
        <v>115</v>
      </c>
      <c r="F20" s="181">
        <v>11</v>
      </c>
      <c r="G20" s="181">
        <v>9.7</v>
      </c>
      <c r="H20" s="182">
        <v>0.134</v>
      </c>
    </row>
    <row r="21" spans="1:8" ht="12.75">
      <c r="A21" s="98" t="s">
        <v>472</v>
      </c>
      <c r="B21" s="180" t="s">
        <v>1419</v>
      </c>
      <c r="C21" s="181">
        <v>8200</v>
      </c>
      <c r="D21" s="181">
        <v>6.7</v>
      </c>
      <c r="E21" s="181">
        <v>115</v>
      </c>
      <c r="F21" s="181">
        <v>11</v>
      </c>
      <c r="G21" s="181">
        <v>9.8</v>
      </c>
      <c r="H21" s="182">
        <v>0.122</v>
      </c>
    </row>
    <row r="22" spans="1:8" ht="12.75">
      <c r="A22" s="98" t="s">
        <v>472</v>
      </c>
      <c r="B22" s="180" t="s">
        <v>1364</v>
      </c>
      <c r="C22" s="181">
        <v>9200</v>
      </c>
      <c r="D22" s="181">
        <v>7.2</v>
      </c>
      <c r="E22" s="181">
        <v>115</v>
      </c>
      <c r="F22" s="181">
        <v>11.5</v>
      </c>
      <c r="G22" s="181">
        <v>9.8</v>
      </c>
      <c r="H22" s="182">
        <v>0.173</v>
      </c>
    </row>
    <row r="23" spans="1:8" ht="12.75">
      <c r="A23" s="98" t="s">
        <v>472</v>
      </c>
      <c r="B23" s="180" t="s">
        <v>1420</v>
      </c>
      <c r="C23" s="181">
        <v>9200</v>
      </c>
      <c r="D23" s="181">
        <v>7.2</v>
      </c>
      <c r="E23" s="181">
        <v>115</v>
      </c>
      <c r="F23" s="181">
        <v>11.5</v>
      </c>
      <c r="G23" s="181">
        <v>9.8</v>
      </c>
      <c r="H23" s="182">
        <v>0.173</v>
      </c>
    </row>
    <row r="24" spans="1:8" ht="12.75">
      <c r="A24" s="98" t="s">
        <v>1398</v>
      </c>
      <c r="B24" s="180" t="s">
        <v>1421</v>
      </c>
      <c r="C24" s="181">
        <v>9800</v>
      </c>
      <c r="D24" s="181">
        <v>8.2</v>
      </c>
      <c r="E24" s="181">
        <v>115</v>
      </c>
      <c r="F24" s="181">
        <v>11</v>
      </c>
      <c r="G24" s="181">
        <v>9.8</v>
      </c>
      <c r="H24" s="182">
        <v>0.122</v>
      </c>
    </row>
    <row r="25" spans="1:8" ht="12.75">
      <c r="A25" s="98" t="s">
        <v>472</v>
      </c>
      <c r="B25" s="180" t="s">
        <v>1422</v>
      </c>
      <c r="C25" s="181">
        <v>10000</v>
      </c>
      <c r="D25" s="181">
        <v>8.3</v>
      </c>
      <c r="E25" s="181">
        <v>115</v>
      </c>
      <c r="F25" s="181">
        <v>11</v>
      </c>
      <c r="G25" s="181">
        <v>9.8</v>
      </c>
      <c r="H25" s="182">
        <v>0.122</v>
      </c>
    </row>
    <row r="26" spans="1:8" ht="12.75">
      <c r="A26" s="98" t="s">
        <v>472</v>
      </c>
      <c r="B26" s="180" t="s">
        <v>1423</v>
      </c>
      <c r="C26" s="181">
        <v>10200</v>
      </c>
      <c r="D26" s="181">
        <v>7.5</v>
      </c>
      <c r="E26" s="181">
        <v>115</v>
      </c>
      <c r="F26" s="181">
        <v>11.7</v>
      </c>
      <c r="G26" s="181">
        <v>9.8</v>
      </c>
      <c r="H26" s="182">
        <v>0.194</v>
      </c>
    </row>
    <row r="27" spans="1:8" ht="12.75">
      <c r="A27" s="98" t="s">
        <v>472</v>
      </c>
      <c r="B27" s="180" t="s">
        <v>1424</v>
      </c>
      <c r="C27" s="181">
        <v>11750</v>
      </c>
      <c r="D27" s="181">
        <v>9.8</v>
      </c>
      <c r="E27" s="181">
        <v>115</v>
      </c>
      <c r="F27" s="181">
        <v>11</v>
      </c>
      <c r="G27" s="181">
        <v>9.8</v>
      </c>
      <c r="H27" s="182">
        <v>0.122</v>
      </c>
    </row>
    <row r="28" spans="1:8" ht="12.75">
      <c r="A28" s="98" t="s">
        <v>472</v>
      </c>
      <c r="B28" s="180" t="s">
        <v>1425</v>
      </c>
      <c r="C28" s="181">
        <v>11750</v>
      </c>
      <c r="D28" s="181">
        <v>9.8</v>
      </c>
      <c r="E28" s="181">
        <v>115</v>
      </c>
      <c r="F28" s="181">
        <v>11</v>
      </c>
      <c r="G28" s="181">
        <v>9.8</v>
      </c>
      <c r="H28" s="182">
        <v>0.122</v>
      </c>
    </row>
    <row r="29" spans="1:8" ht="12.75">
      <c r="A29" s="98" t="s">
        <v>1398</v>
      </c>
      <c r="B29" s="180" t="s">
        <v>1426</v>
      </c>
      <c r="C29" s="181">
        <v>12000</v>
      </c>
      <c r="D29" s="181">
        <v>10.2</v>
      </c>
      <c r="E29" s="181">
        <v>115</v>
      </c>
      <c r="F29" s="181">
        <v>10.8</v>
      </c>
      <c r="G29" s="181">
        <v>9.8</v>
      </c>
      <c r="H29" s="182">
        <v>0.102</v>
      </c>
    </row>
    <row r="30" spans="1:8" ht="12.75">
      <c r="A30" s="98" t="s">
        <v>472</v>
      </c>
      <c r="B30" s="180" t="s">
        <v>1427</v>
      </c>
      <c r="C30" s="181">
        <v>14000</v>
      </c>
      <c r="D30" s="181">
        <v>12</v>
      </c>
      <c r="E30" s="181">
        <v>115</v>
      </c>
      <c r="F30" s="181">
        <v>10.7</v>
      </c>
      <c r="G30" s="181">
        <v>9.7</v>
      </c>
      <c r="H30" s="182">
        <v>0.103</v>
      </c>
    </row>
    <row r="31" spans="1:8" ht="12.75">
      <c r="A31" s="98" t="s">
        <v>489</v>
      </c>
      <c r="B31" s="180" t="s">
        <v>1428</v>
      </c>
      <c r="C31" s="181">
        <v>15100</v>
      </c>
      <c r="D31" s="181">
        <v>12</v>
      </c>
      <c r="E31" s="181">
        <v>115</v>
      </c>
      <c r="F31" s="181">
        <v>10.7</v>
      </c>
      <c r="G31" s="181">
        <v>9.7</v>
      </c>
      <c r="H31" s="182">
        <v>0.103</v>
      </c>
    </row>
    <row r="32" spans="1:8" ht="12.75">
      <c r="A32" s="98" t="s">
        <v>489</v>
      </c>
      <c r="B32" s="180" t="s">
        <v>1429</v>
      </c>
      <c r="C32" s="181">
        <v>15100</v>
      </c>
      <c r="D32" s="181">
        <v>12</v>
      </c>
      <c r="E32" s="181">
        <v>115</v>
      </c>
      <c r="F32" s="181">
        <v>10.7</v>
      </c>
      <c r="G32" s="181">
        <v>9.7</v>
      </c>
      <c r="H32" s="182">
        <v>0.103</v>
      </c>
    </row>
    <row r="33" spans="1:8" ht="12.75">
      <c r="A33" s="98" t="s">
        <v>489</v>
      </c>
      <c r="B33" s="180" t="s">
        <v>1430</v>
      </c>
      <c r="C33" s="181">
        <v>15100</v>
      </c>
      <c r="D33" s="181">
        <v>12</v>
      </c>
      <c r="E33" s="181">
        <v>115</v>
      </c>
      <c r="F33" s="181">
        <v>10.7</v>
      </c>
      <c r="G33" s="181">
        <v>9.7</v>
      </c>
      <c r="H33" s="182">
        <v>0.103</v>
      </c>
    </row>
    <row r="34" spans="1:8" ht="12.75">
      <c r="A34" s="98" t="s">
        <v>1431</v>
      </c>
      <c r="B34" s="180" t="s">
        <v>1432</v>
      </c>
      <c r="C34" s="181">
        <v>15100</v>
      </c>
      <c r="D34" s="181">
        <v>12</v>
      </c>
      <c r="E34" s="181">
        <v>115</v>
      </c>
      <c r="F34" s="181">
        <v>10.7</v>
      </c>
      <c r="G34" s="181">
        <v>9.7</v>
      </c>
      <c r="H34" s="182">
        <v>0.103</v>
      </c>
    </row>
    <row r="35" spans="1:8" ht="12.75">
      <c r="A35" s="98" t="s">
        <v>1433</v>
      </c>
      <c r="B35" s="180" t="s">
        <v>1434</v>
      </c>
      <c r="C35" s="181">
        <v>16000</v>
      </c>
      <c r="D35" s="181">
        <v>12</v>
      </c>
      <c r="E35" s="181">
        <v>115</v>
      </c>
      <c r="F35" s="181">
        <v>11</v>
      </c>
      <c r="G35" s="181">
        <v>9.7</v>
      </c>
      <c r="H35" s="182">
        <v>0.134</v>
      </c>
    </row>
    <row r="36" spans="1:8" ht="12.75">
      <c r="A36" s="98" t="s">
        <v>1435</v>
      </c>
      <c r="B36" s="180" t="s">
        <v>1436</v>
      </c>
      <c r="C36" s="181">
        <v>16000</v>
      </c>
      <c r="D36" s="181">
        <v>12</v>
      </c>
      <c r="E36" s="181">
        <v>115</v>
      </c>
      <c r="F36" s="181">
        <v>11</v>
      </c>
      <c r="G36" s="181">
        <v>9.7</v>
      </c>
      <c r="H36" s="182">
        <v>0.134</v>
      </c>
    </row>
    <row r="37" spans="1:8" ht="12.75">
      <c r="A37" s="98" t="s">
        <v>1435</v>
      </c>
      <c r="B37" s="180" t="s">
        <v>1437</v>
      </c>
      <c r="C37" s="181">
        <v>16000</v>
      </c>
      <c r="D37" s="181">
        <v>12</v>
      </c>
      <c r="E37" s="181">
        <v>115</v>
      </c>
      <c r="F37" s="181">
        <v>11</v>
      </c>
      <c r="G37" s="181">
        <v>9.7</v>
      </c>
      <c r="H37" s="182">
        <v>0.134</v>
      </c>
    </row>
    <row r="38" spans="1:8" ht="12.75">
      <c r="A38" s="98" t="s">
        <v>1438</v>
      </c>
      <c r="B38" s="180" t="s">
        <v>1439</v>
      </c>
      <c r="C38" s="181">
        <v>16000</v>
      </c>
      <c r="D38" s="181">
        <v>12</v>
      </c>
      <c r="E38" s="181">
        <v>115</v>
      </c>
      <c r="F38" s="181">
        <v>11</v>
      </c>
      <c r="G38" s="181">
        <v>9.7</v>
      </c>
      <c r="H38" s="182">
        <v>0.134</v>
      </c>
    </row>
    <row r="39" spans="1:8" ht="12.75">
      <c r="A39" s="98" t="s">
        <v>1407</v>
      </c>
      <c r="B39" s="180" t="s">
        <v>1440</v>
      </c>
      <c r="C39" s="181">
        <v>20300</v>
      </c>
      <c r="D39" s="181">
        <v>9.5</v>
      </c>
      <c r="E39" s="181">
        <v>230</v>
      </c>
      <c r="F39" s="181">
        <v>9.5</v>
      </c>
      <c r="G39" s="181">
        <v>8.5</v>
      </c>
      <c r="H39" s="182">
        <v>0.118</v>
      </c>
    </row>
    <row r="40" spans="1:8" ht="12.75">
      <c r="A40" s="98" t="s">
        <v>1409</v>
      </c>
      <c r="B40" s="180" t="s">
        <v>1441</v>
      </c>
      <c r="C40" s="181">
        <v>20300</v>
      </c>
      <c r="D40" s="181">
        <v>9.5</v>
      </c>
      <c r="E40" s="181">
        <v>230</v>
      </c>
      <c r="F40" s="181">
        <v>9.5</v>
      </c>
      <c r="G40" s="181">
        <v>8.5</v>
      </c>
      <c r="H40" s="182">
        <v>0.118</v>
      </c>
    </row>
    <row r="41" spans="1:8" ht="12.75">
      <c r="A41" s="98" t="s">
        <v>472</v>
      </c>
      <c r="B41" s="180" t="s">
        <v>1442</v>
      </c>
      <c r="C41" s="181">
        <v>24500</v>
      </c>
      <c r="D41" s="181">
        <v>11.7</v>
      </c>
      <c r="E41" s="181">
        <v>230</v>
      </c>
      <c r="F41" s="181">
        <v>9.5</v>
      </c>
      <c r="G41" s="181">
        <v>8.5</v>
      </c>
      <c r="H41" s="182">
        <v>0.118</v>
      </c>
    </row>
    <row r="42" spans="1:8" ht="12.75">
      <c r="A42" s="98" t="s">
        <v>476</v>
      </c>
      <c r="B42" s="180" t="s">
        <v>1443</v>
      </c>
      <c r="C42" s="181">
        <v>25000</v>
      </c>
      <c r="D42" s="181">
        <v>11.5</v>
      </c>
      <c r="E42" s="181">
        <v>230</v>
      </c>
      <c r="F42" s="181">
        <v>9.5</v>
      </c>
      <c r="G42" s="181">
        <v>8.5</v>
      </c>
      <c r="H42" s="182">
        <v>0.118</v>
      </c>
    </row>
    <row r="43" spans="1:8" ht="12.75">
      <c r="A43" s="98" t="s">
        <v>476</v>
      </c>
      <c r="B43" s="180" t="s">
        <v>1444</v>
      </c>
      <c r="C43" s="181">
        <v>25000</v>
      </c>
      <c r="D43" s="181">
        <v>11.5</v>
      </c>
      <c r="E43" s="181">
        <v>230</v>
      </c>
      <c r="F43" s="181">
        <v>9.5</v>
      </c>
      <c r="G43" s="181">
        <v>8.5</v>
      </c>
      <c r="H43" s="182">
        <v>0.118</v>
      </c>
    </row>
  </sheetData>
  <mergeCells count="8">
    <mergeCell ref="E2:E3"/>
    <mergeCell ref="F2:F3"/>
    <mergeCell ref="G2:G3"/>
    <mergeCell ref="H2:H3"/>
    <mergeCell ref="A2:A3"/>
    <mergeCell ref="B2:B3"/>
    <mergeCell ref="C2:C3"/>
    <mergeCell ref="D2:D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7"/>
  <dimension ref="A1:D2604"/>
  <sheetViews>
    <sheetView workbookViewId="0" topLeftCell="A3">
      <selection activeCell="B9" activeCellId="1" sqref="A1 B9"/>
    </sheetView>
  </sheetViews>
  <sheetFormatPr defaultColWidth="9.140625" defaultRowHeight="12.75"/>
  <cols>
    <col min="1" max="1" width="33.7109375" style="209" customWidth="1"/>
    <col min="2" max="2" width="20.140625" style="209" customWidth="1"/>
    <col min="3" max="3" width="15.00390625" style="210" customWidth="1"/>
    <col min="4" max="4" width="8.140625" style="107" customWidth="1"/>
    <col min="5" max="16384" width="9.140625" style="37" customWidth="1"/>
  </cols>
  <sheetData>
    <row r="1" spans="1:4" ht="12.75">
      <c r="A1" s="183" t="s">
        <v>1445</v>
      </c>
      <c r="B1" s="183" t="s">
        <v>1446</v>
      </c>
      <c r="C1" s="184" t="s">
        <v>435</v>
      </c>
      <c r="D1" s="185" t="s">
        <v>459</v>
      </c>
    </row>
    <row r="2" spans="1:4" ht="12.75">
      <c r="A2" s="186" t="s">
        <v>1353</v>
      </c>
      <c r="B2" s="179" t="s">
        <v>1447</v>
      </c>
      <c r="C2" s="187">
        <v>10000</v>
      </c>
      <c r="D2" s="188">
        <v>9.6</v>
      </c>
    </row>
    <row r="3" spans="1:4" ht="12.75">
      <c r="A3" s="186" t="s">
        <v>1353</v>
      </c>
      <c r="B3" s="186" t="s">
        <v>1447</v>
      </c>
      <c r="C3" s="189">
        <v>10000</v>
      </c>
      <c r="D3" s="190">
        <v>9.6</v>
      </c>
    </row>
    <row r="4" spans="1:4" ht="12.75">
      <c r="A4" s="186" t="s">
        <v>1353</v>
      </c>
      <c r="B4" s="179" t="s">
        <v>1448</v>
      </c>
      <c r="C4" s="187">
        <v>10000</v>
      </c>
      <c r="D4" s="188">
        <v>9.5</v>
      </c>
    </row>
    <row r="5" spans="1:4" ht="12.75">
      <c r="A5" s="186" t="s">
        <v>1353</v>
      </c>
      <c r="B5" s="186" t="s">
        <v>1448</v>
      </c>
      <c r="C5" s="189">
        <v>10000</v>
      </c>
      <c r="D5" s="190">
        <v>9.5</v>
      </c>
    </row>
    <row r="6" spans="1:4" ht="12.75">
      <c r="A6" s="186" t="s">
        <v>1353</v>
      </c>
      <c r="B6" s="179" t="s">
        <v>1449</v>
      </c>
      <c r="C6" s="187">
        <v>9800</v>
      </c>
      <c r="D6" s="188">
        <v>9.6</v>
      </c>
    </row>
    <row r="7" spans="1:4" ht="12.75">
      <c r="A7" s="186" t="s">
        <v>1353</v>
      </c>
      <c r="B7" s="186" t="s">
        <v>1449</v>
      </c>
      <c r="C7" s="189">
        <v>9800</v>
      </c>
      <c r="D7" s="190">
        <v>9.6</v>
      </c>
    </row>
    <row r="8" spans="1:4" ht="12.75">
      <c r="A8" s="186" t="s">
        <v>1353</v>
      </c>
      <c r="B8" s="179" t="s">
        <v>1357</v>
      </c>
      <c r="C8" s="187">
        <v>9800</v>
      </c>
      <c r="D8" s="188">
        <v>10.2</v>
      </c>
    </row>
    <row r="9" spans="1:4" ht="12.75">
      <c r="A9" s="186" t="s">
        <v>1353</v>
      </c>
      <c r="B9" s="186" t="s">
        <v>1357</v>
      </c>
      <c r="C9" s="189">
        <v>9800</v>
      </c>
      <c r="D9" s="190">
        <v>10.2</v>
      </c>
    </row>
    <row r="10" spans="1:4" ht="12.75">
      <c r="A10" s="186" t="s">
        <v>1353</v>
      </c>
      <c r="B10" s="179" t="s">
        <v>1450</v>
      </c>
      <c r="C10" s="187">
        <v>11800</v>
      </c>
      <c r="D10" s="188">
        <v>9.7</v>
      </c>
    </row>
    <row r="11" spans="1:4" ht="12.75">
      <c r="A11" s="186" t="s">
        <v>1353</v>
      </c>
      <c r="B11" s="186" t="s">
        <v>1450</v>
      </c>
      <c r="C11" s="189">
        <v>11800</v>
      </c>
      <c r="D11" s="190">
        <v>9.7</v>
      </c>
    </row>
    <row r="12" spans="1:4" ht="12.75">
      <c r="A12" s="186" t="s">
        <v>1353</v>
      </c>
      <c r="B12" s="179" t="s">
        <v>1451</v>
      </c>
      <c r="C12" s="187">
        <v>11800</v>
      </c>
      <c r="D12" s="188">
        <v>9.5</v>
      </c>
    </row>
    <row r="13" spans="1:4" ht="12.75">
      <c r="A13" s="186" t="s">
        <v>1353</v>
      </c>
      <c r="B13" s="186" t="s">
        <v>1451</v>
      </c>
      <c r="C13" s="189">
        <v>11800</v>
      </c>
      <c r="D13" s="190">
        <v>9.5</v>
      </c>
    </row>
    <row r="14" spans="1:4" ht="12.75">
      <c r="A14" s="186" t="s">
        <v>1353</v>
      </c>
      <c r="B14" s="179" t="s">
        <v>1452</v>
      </c>
      <c r="C14" s="187">
        <v>11700</v>
      </c>
      <c r="D14" s="188">
        <v>10</v>
      </c>
    </row>
    <row r="15" spans="1:4" ht="12.75">
      <c r="A15" s="186" t="s">
        <v>1353</v>
      </c>
      <c r="B15" s="179" t="s">
        <v>1452</v>
      </c>
      <c r="C15" s="187">
        <v>11800</v>
      </c>
      <c r="D15" s="188">
        <v>10</v>
      </c>
    </row>
    <row r="16" spans="1:4" ht="12.75">
      <c r="A16" s="186" t="s">
        <v>1353</v>
      </c>
      <c r="B16" s="179" t="s">
        <v>1453</v>
      </c>
      <c r="C16" s="187">
        <v>12200</v>
      </c>
      <c r="D16" s="188">
        <v>8.9</v>
      </c>
    </row>
    <row r="17" spans="1:4" ht="12.75">
      <c r="A17" s="186" t="s">
        <v>1353</v>
      </c>
      <c r="B17" s="179" t="s">
        <v>1453</v>
      </c>
      <c r="C17" s="187">
        <v>12400</v>
      </c>
      <c r="D17" s="188">
        <v>8.9</v>
      </c>
    </row>
    <row r="18" spans="1:4" ht="12.75">
      <c r="A18" s="186" t="s">
        <v>1353</v>
      </c>
      <c r="B18" s="179" t="s">
        <v>1454</v>
      </c>
      <c r="C18" s="187">
        <v>11700</v>
      </c>
      <c r="D18" s="188">
        <v>10</v>
      </c>
    </row>
    <row r="19" spans="1:4" ht="12.75">
      <c r="A19" s="186" t="s">
        <v>1353</v>
      </c>
      <c r="B19" s="179" t="s">
        <v>1454</v>
      </c>
      <c r="C19" s="187">
        <v>11800</v>
      </c>
      <c r="D19" s="188">
        <v>10</v>
      </c>
    </row>
    <row r="20" spans="1:4" ht="12.75">
      <c r="A20" s="186" t="s">
        <v>1353</v>
      </c>
      <c r="B20" s="186" t="s">
        <v>1454</v>
      </c>
      <c r="C20" s="189">
        <v>11800</v>
      </c>
      <c r="D20" s="190">
        <v>10</v>
      </c>
    </row>
    <row r="21" spans="1:4" ht="12.75">
      <c r="A21" s="186" t="s">
        <v>1353</v>
      </c>
      <c r="B21" s="179" t="s">
        <v>1455</v>
      </c>
      <c r="C21" s="187">
        <v>11800</v>
      </c>
      <c r="D21" s="188">
        <v>10</v>
      </c>
    </row>
    <row r="22" spans="1:4" ht="12.75">
      <c r="A22" s="186" t="s">
        <v>1353</v>
      </c>
      <c r="B22" s="186" t="s">
        <v>1455</v>
      </c>
      <c r="C22" s="189">
        <v>11800</v>
      </c>
      <c r="D22" s="190">
        <v>10</v>
      </c>
    </row>
    <row r="23" spans="1:4" ht="12.75">
      <c r="A23" s="186" t="s">
        <v>1353</v>
      </c>
      <c r="B23" s="179" t="s">
        <v>1456</v>
      </c>
      <c r="C23" s="187">
        <v>13700</v>
      </c>
      <c r="D23" s="188">
        <v>10.4</v>
      </c>
    </row>
    <row r="24" spans="1:4" ht="12.75">
      <c r="A24" s="186" t="s">
        <v>1353</v>
      </c>
      <c r="B24" s="186" t="s">
        <v>1456</v>
      </c>
      <c r="C24" s="189">
        <v>13700</v>
      </c>
      <c r="D24" s="190">
        <v>10.4</v>
      </c>
    </row>
    <row r="25" spans="1:4" ht="12.75">
      <c r="A25" s="186" t="s">
        <v>1353</v>
      </c>
      <c r="B25" s="179" t="s">
        <v>1457</v>
      </c>
      <c r="C25" s="187">
        <v>13700</v>
      </c>
      <c r="D25" s="188">
        <v>10</v>
      </c>
    </row>
    <row r="26" spans="1:4" ht="12.75">
      <c r="A26" s="186" t="s">
        <v>1353</v>
      </c>
      <c r="B26" s="186" t="s">
        <v>1457</v>
      </c>
      <c r="C26" s="189">
        <v>13700</v>
      </c>
      <c r="D26" s="190">
        <v>10</v>
      </c>
    </row>
    <row r="27" spans="1:4" ht="12.75">
      <c r="A27" s="186" t="s">
        <v>1353</v>
      </c>
      <c r="B27" s="179" t="s">
        <v>1458</v>
      </c>
      <c r="C27" s="187">
        <v>13600</v>
      </c>
      <c r="D27" s="188">
        <v>10.3</v>
      </c>
    </row>
    <row r="28" spans="1:4" ht="12.75">
      <c r="A28" s="186" t="s">
        <v>1353</v>
      </c>
      <c r="B28" s="186" t="s">
        <v>1458</v>
      </c>
      <c r="C28" s="189">
        <v>13600</v>
      </c>
      <c r="D28" s="190">
        <v>10.3</v>
      </c>
    </row>
    <row r="29" spans="1:4" ht="12.75">
      <c r="A29" s="186" t="s">
        <v>1353</v>
      </c>
      <c r="B29" s="179" t="s">
        <v>1459</v>
      </c>
      <c r="C29" s="187">
        <v>17400</v>
      </c>
      <c r="D29" s="188">
        <v>9</v>
      </c>
    </row>
    <row r="30" spans="1:4" ht="12.75">
      <c r="A30" s="186" t="s">
        <v>1353</v>
      </c>
      <c r="B30" s="179" t="s">
        <v>1459</v>
      </c>
      <c r="C30" s="187">
        <v>17900</v>
      </c>
      <c r="D30" s="188">
        <v>9</v>
      </c>
    </row>
    <row r="31" spans="1:4" ht="12.75">
      <c r="A31" s="186" t="s">
        <v>1353</v>
      </c>
      <c r="B31" s="179" t="s">
        <v>1460</v>
      </c>
      <c r="C31" s="187">
        <v>17300</v>
      </c>
      <c r="D31" s="188">
        <v>8.9</v>
      </c>
    </row>
    <row r="32" spans="1:4" ht="12.75">
      <c r="A32" s="186" t="s">
        <v>1353</v>
      </c>
      <c r="B32" s="179" t="s">
        <v>1460</v>
      </c>
      <c r="C32" s="187">
        <v>17600</v>
      </c>
      <c r="D32" s="188">
        <v>8.9</v>
      </c>
    </row>
    <row r="33" spans="1:4" ht="12.75">
      <c r="A33" s="186" t="s">
        <v>1353</v>
      </c>
      <c r="B33" s="179" t="s">
        <v>1461</v>
      </c>
      <c r="C33" s="187">
        <v>17400</v>
      </c>
      <c r="D33" s="188">
        <v>9</v>
      </c>
    </row>
    <row r="34" spans="1:4" ht="12.75">
      <c r="A34" s="186" t="s">
        <v>1353</v>
      </c>
      <c r="B34" s="179" t="s">
        <v>1461</v>
      </c>
      <c r="C34" s="187">
        <v>17900</v>
      </c>
      <c r="D34" s="188">
        <v>9</v>
      </c>
    </row>
    <row r="35" spans="1:4" ht="12.75">
      <c r="A35" s="186" t="s">
        <v>1353</v>
      </c>
      <c r="B35" s="179" t="s">
        <v>1462</v>
      </c>
      <c r="C35" s="187">
        <v>17400</v>
      </c>
      <c r="D35" s="188">
        <v>9</v>
      </c>
    </row>
    <row r="36" spans="1:4" ht="12.75">
      <c r="A36" s="186" t="s">
        <v>1353</v>
      </c>
      <c r="B36" s="179" t="s">
        <v>1462</v>
      </c>
      <c r="C36" s="187">
        <v>17900</v>
      </c>
      <c r="D36" s="188">
        <v>9</v>
      </c>
    </row>
    <row r="37" spans="1:4" ht="12.75">
      <c r="A37" s="191" t="s">
        <v>476</v>
      </c>
      <c r="B37" s="191" t="s">
        <v>1463</v>
      </c>
      <c r="C37" s="192">
        <v>18000</v>
      </c>
      <c r="D37" s="192">
        <v>10.2</v>
      </c>
    </row>
    <row r="38" spans="1:4" ht="12.75">
      <c r="A38" s="191" t="s">
        <v>476</v>
      </c>
      <c r="B38" s="191" t="s">
        <v>1464</v>
      </c>
      <c r="C38" s="192">
        <v>18000</v>
      </c>
      <c r="D38" s="192">
        <v>10.2</v>
      </c>
    </row>
    <row r="39" spans="1:4" ht="12.75">
      <c r="A39" s="186" t="s">
        <v>1353</v>
      </c>
      <c r="B39" s="179" t="s">
        <v>1465</v>
      </c>
      <c r="C39" s="187">
        <v>17400</v>
      </c>
      <c r="D39" s="188">
        <v>9</v>
      </c>
    </row>
    <row r="40" spans="1:4" ht="12.75">
      <c r="A40" s="186" t="s">
        <v>1353</v>
      </c>
      <c r="B40" s="179" t="s">
        <v>1465</v>
      </c>
      <c r="C40" s="187">
        <v>17900</v>
      </c>
      <c r="D40" s="188">
        <v>9</v>
      </c>
    </row>
    <row r="41" spans="1:4" ht="12.75">
      <c r="A41" s="186" t="s">
        <v>1353</v>
      </c>
      <c r="B41" s="179" t="s">
        <v>1466</v>
      </c>
      <c r="C41" s="187">
        <v>20300</v>
      </c>
      <c r="D41" s="188">
        <v>8.5</v>
      </c>
    </row>
    <row r="42" spans="1:4" ht="12.75">
      <c r="A42" s="186" t="s">
        <v>1353</v>
      </c>
      <c r="B42" s="179" t="s">
        <v>1466</v>
      </c>
      <c r="C42" s="187">
        <v>20500</v>
      </c>
      <c r="D42" s="188">
        <v>8.5</v>
      </c>
    </row>
    <row r="43" spans="1:4" ht="12.75">
      <c r="A43" s="186" t="s">
        <v>1353</v>
      </c>
      <c r="B43" s="179" t="s">
        <v>1467</v>
      </c>
      <c r="C43" s="187">
        <v>20300</v>
      </c>
      <c r="D43" s="188">
        <v>8.4</v>
      </c>
    </row>
    <row r="44" spans="1:4" ht="12.75">
      <c r="A44" s="186" t="s">
        <v>1353</v>
      </c>
      <c r="B44" s="179" t="s">
        <v>1467</v>
      </c>
      <c r="C44" s="187">
        <v>20500</v>
      </c>
      <c r="D44" s="188">
        <v>8.5</v>
      </c>
    </row>
    <row r="45" spans="1:4" ht="12.75">
      <c r="A45" s="191" t="s">
        <v>476</v>
      </c>
      <c r="B45" s="191" t="s">
        <v>1443</v>
      </c>
      <c r="C45" s="192">
        <v>25000</v>
      </c>
      <c r="D45" s="192">
        <v>9.5</v>
      </c>
    </row>
    <row r="46" spans="1:4" ht="12.75">
      <c r="A46" s="191" t="s">
        <v>476</v>
      </c>
      <c r="B46" s="191" t="s">
        <v>1444</v>
      </c>
      <c r="C46" s="192">
        <v>25000</v>
      </c>
      <c r="D46" s="192">
        <v>9.5</v>
      </c>
    </row>
    <row r="47" spans="1:4" ht="12.75">
      <c r="A47" s="191" t="s">
        <v>476</v>
      </c>
      <c r="B47" s="191" t="s">
        <v>1468</v>
      </c>
      <c r="C47" s="192">
        <v>5000</v>
      </c>
      <c r="D47" s="192">
        <v>10</v>
      </c>
    </row>
    <row r="48" spans="1:4" ht="12.75">
      <c r="A48" s="191" t="s">
        <v>476</v>
      </c>
      <c r="B48" s="191" t="s">
        <v>1469</v>
      </c>
      <c r="C48" s="192">
        <v>5000</v>
      </c>
      <c r="D48" s="192">
        <v>9.4</v>
      </c>
    </row>
    <row r="49" spans="1:4" ht="12.75">
      <c r="A49" s="186" t="s">
        <v>1353</v>
      </c>
      <c r="B49" s="179" t="s">
        <v>1470</v>
      </c>
      <c r="C49" s="187">
        <v>5300</v>
      </c>
      <c r="D49" s="188">
        <v>9.6</v>
      </c>
    </row>
    <row r="50" spans="1:4" ht="12.75">
      <c r="A50" s="186" t="s">
        <v>1353</v>
      </c>
      <c r="B50" s="186" t="s">
        <v>1470</v>
      </c>
      <c r="C50" s="189">
        <v>5300</v>
      </c>
      <c r="D50" s="190">
        <v>9.6</v>
      </c>
    </row>
    <row r="51" spans="1:4" ht="12.75">
      <c r="A51" s="186" t="s">
        <v>1353</v>
      </c>
      <c r="B51" s="179" t="s">
        <v>1471</v>
      </c>
      <c r="C51" s="187">
        <v>5000</v>
      </c>
      <c r="D51" s="188">
        <v>9</v>
      </c>
    </row>
    <row r="52" spans="1:4" ht="12.75">
      <c r="A52" s="186" t="s">
        <v>1353</v>
      </c>
      <c r="B52" s="179" t="s">
        <v>1472</v>
      </c>
      <c r="C52" s="187">
        <v>5400</v>
      </c>
      <c r="D52" s="188">
        <v>9.7</v>
      </c>
    </row>
    <row r="53" spans="1:4" ht="12.75">
      <c r="A53" s="186" t="s">
        <v>1353</v>
      </c>
      <c r="B53" s="186" t="s">
        <v>1472</v>
      </c>
      <c r="C53" s="189">
        <v>5400</v>
      </c>
      <c r="D53" s="190">
        <v>9.7</v>
      </c>
    </row>
    <row r="54" spans="1:4" ht="12.75">
      <c r="A54" s="191" t="s">
        <v>476</v>
      </c>
      <c r="B54" s="191" t="s">
        <v>497</v>
      </c>
      <c r="C54" s="192">
        <v>6600</v>
      </c>
      <c r="D54" s="192">
        <v>10</v>
      </c>
    </row>
    <row r="55" spans="1:4" ht="12.75">
      <c r="A55" s="186" t="s">
        <v>1353</v>
      </c>
      <c r="B55" s="179" t="s">
        <v>1473</v>
      </c>
      <c r="C55" s="187">
        <v>6600</v>
      </c>
      <c r="D55" s="188">
        <v>10</v>
      </c>
    </row>
    <row r="56" spans="1:4" ht="12.75">
      <c r="A56" s="186" t="s">
        <v>1353</v>
      </c>
      <c r="B56" s="186" t="s">
        <v>1473</v>
      </c>
      <c r="C56" s="189">
        <v>6600</v>
      </c>
      <c r="D56" s="190">
        <v>10</v>
      </c>
    </row>
    <row r="57" spans="1:4" ht="12.75">
      <c r="A57" s="186" t="s">
        <v>1353</v>
      </c>
      <c r="B57" s="179" t="s">
        <v>1474</v>
      </c>
      <c r="C57" s="187">
        <v>6500</v>
      </c>
      <c r="D57" s="188">
        <v>9.2</v>
      </c>
    </row>
    <row r="58" spans="1:4" ht="12.75">
      <c r="A58" s="186" t="s">
        <v>1353</v>
      </c>
      <c r="B58" s="186" t="s">
        <v>1474</v>
      </c>
      <c r="C58" s="189">
        <v>6500</v>
      </c>
      <c r="D58" s="190">
        <v>9.2</v>
      </c>
    </row>
    <row r="59" spans="1:4" ht="12.75">
      <c r="A59" s="186" t="s">
        <v>1353</v>
      </c>
      <c r="B59" s="179" t="s">
        <v>499</v>
      </c>
      <c r="C59" s="187">
        <v>6700</v>
      </c>
      <c r="D59" s="188">
        <v>10</v>
      </c>
    </row>
    <row r="60" spans="1:4" ht="12.75">
      <c r="A60" s="186" t="s">
        <v>1353</v>
      </c>
      <c r="B60" s="186" t="s">
        <v>499</v>
      </c>
      <c r="C60" s="189">
        <v>6700</v>
      </c>
      <c r="D60" s="190">
        <v>10</v>
      </c>
    </row>
    <row r="61" spans="1:4" ht="12.75">
      <c r="A61" s="186" t="s">
        <v>1353</v>
      </c>
      <c r="B61" s="179" t="s">
        <v>1378</v>
      </c>
      <c r="C61" s="187">
        <v>8000</v>
      </c>
      <c r="D61" s="188">
        <v>9</v>
      </c>
    </row>
    <row r="62" spans="1:4" ht="12.75">
      <c r="A62" s="186" t="s">
        <v>1353</v>
      </c>
      <c r="B62" s="179" t="s">
        <v>1475</v>
      </c>
      <c r="C62" s="187">
        <v>8800</v>
      </c>
      <c r="D62" s="188">
        <v>9.9</v>
      </c>
    </row>
    <row r="63" spans="1:4" ht="12.75">
      <c r="A63" s="186" t="s">
        <v>1353</v>
      </c>
      <c r="B63" s="179" t="s">
        <v>1475</v>
      </c>
      <c r="C63" s="187">
        <v>9000</v>
      </c>
      <c r="D63" s="188">
        <v>9.9</v>
      </c>
    </row>
    <row r="64" spans="1:4" ht="12.75">
      <c r="A64" s="186" t="s">
        <v>1353</v>
      </c>
      <c r="B64" s="179" t="s">
        <v>1476</v>
      </c>
      <c r="C64" s="187">
        <v>8800</v>
      </c>
      <c r="D64" s="188">
        <v>10</v>
      </c>
    </row>
    <row r="65" spans="1:4" ht="12.75">
      <c r="A65" s="186" t="s">
        <v>1353</v>
      </c>
      <c r="B65" s="179" t="s">
        <v>1476</v>
      </c>
      <c r="C65" s="187">
        <v>9000</v>
      </c>
      <c r="D65" s="188">
        <v>10</v>
      </c>
    </row>
    <row r="66" spans="1:4" ht="12.75">
      <c r="A66" s="186" t="s">
        <v>1353</v>
      </c>
      <c r="B66" s="179" t="s">
        <v>1477</v>
      </c>
      <c r="C66" s="187">
        <v>8600</v>
      </c>
      <c r="D66" s="188">
        <v>9</v>
      </c>
    </row>
    <row r="67" spans="1:4" ht="12.75">
      <c r="A67" s="186" t="s">
        <v>1353</v>
      </c>
      <c r="B67" s="179" t="s">
        <v>1478</v>
      </c>
      <c r="C67" s="187">
        <v>8600</v>
      </c>
      <c r="D67" s="188">
        <v>9</v>
      </c>
    </row>
    <row r="68" spans="1:4" ht="12.75">
      <c r="A68" s="179" t="s">
        <v>1353</v>
      </c>
      <c r="B68" s="179" t="s">
        <v>1479</v>
      </c>
      <c r="C68" s="187">
        <v>11700</v>
      </c>
      <c r="D68" s="188">
        <v>10</v>
      </c>
    </row>
    <row r="69" spans="1:4" ht="12.75">
      <c r="A69" s="179" t="s">
        <v>1353</v>
      </c>
      <c r="B69" s="179" t="s">
        <v>1479</v>
      </c>
      <c r="C69" s="187">
        <v>11800</v>
      </c>
      <c r="D69" s="188">
        <v>10</v>
      </c>
    </row>
    <row r="70" spans="1:4" ht="12.75">
      <c r="A70" s="179" t="s">
        <v>1353</v>
      </c>
      <c r="B70" s="179" t="s">
        <v>1480</v>
      </c>
      <c r="C70" s="187">
        <v>12200</v>
      </c>
      <c r="D70" s="188">
        <v>8.9</v>
      </c>
    </row>
    <row r="71" spans="1:4" ht="12.75">
      <c r="A71" s="179" t="s">
        <v>1353</v>
      </c>
      <c r="B71" s="179" t="s">
        <v>1480</v>
      </c>
      <c r="C71" s="187">
        <v>12400</v>
      </c>
      <c r="D71" s="188">
        <v>8.9</v>
      </c>
    </row>
    <row r="72" spans="1:4" ht="12.75">
      <c r="A72" s="179" t="s">
        <v>1353</v>
      </c>
      <c r="B72" s="179" t="s">
        <v>1481</v>
      </c>
      <c r="C72" s="187">
        <v>17400</v>
      </c>
      <c r="D72" s="188">
        <v>9</v>
      </c>
    </row>
    <row r="73" spans="1:4" ht="12.75">
      <c r="A73" s="179" t="s">
        <v>1353</v>
      </c>
      <c r="B73" s="179" t="s">
        <v>1481</v>
      </c>
      <c r="C73" s="187">
        <v>17900</v>
      </c>
      <c r="D73" s="188">
        <v>9</v>
      </c>
    </row>
    <row r="74" spans="1:4" ht="12.75">
      <c r="A74" s="179" t="s">
        <v>1353</v>
      </c>
      <c r="B74" s="179" t="s">
        <v>1482</v>
      </c>
      <c r="C74" s="187">
        <v>17300</v>
      </c>
      <c r="D74" s="188">
        <v>8.9</v>
      </c>
    </row>
    <row r="75" spans="1:4" ht="12.75">
      <c r="A75" s="179" t="s">
        <v>1353</v>
      </c>
      <c r="B75" s="179" t="s">
        <v>1482</v>
      </c>
      <c r="C75" s="187">
        <v>17600</v>
      </c>
      <c r="D75" s="188">
        <v>8.9</v>
      </c>
    </row>
    <row r="76" spans="1:4" ht="12.75">
      <c r="A76" s="179" t="s">
        <v>1353</v>
      </c>
      <c r="B76" s="179" t="s">
        <v>1483</v>
      </c>
      <c r="C76" s="187">
        <v>8800</v>
      </c>
      <c r="D76" s="188">
        <v>9.9</v>
      </c>
    </row>
    <row r="77" spans="1:4" ht="12.75">
      <c r="A77" s="179" t="s">
        <v>1353</v>
      </c>
      <c r="B77" s="179" t="s">
        <v>1483</v>
      </c>
      <c r="C77" s="187">
        <v>9000</v>
      </c>
      <c r="D77" s="188">
        <v>9.9</v>
      </c>
    </row>
    <row r="78" spans="1:4" ht="12.75">
      <c r="A78" s="179" t="s">
        <v>1353</v>
      </c>
      <c r="B78" s="179" t="s">
        <v>1484</v>
      </c>
      <c r="C78" s="187">
        <v>8800</v>
      </c>
      <c r="D78" s="188">
        <v>10</v>
      </c>
    </row>
    <row r="79" spans="1:4" ht="12.75">
      <c r="A79" s="179" t="s">
        <v>1353</v>
      </c>
      <c r="B79" s="179" t="s">
        <v>1484</v>
      </c>
      <c r="C79" s="187">
        <v>9000</v>
      </c>
      <c r="D79" s="188">
        <v>10</v>
      </c>
    </row>
    <row r="80" spans="1:4" ht="12.75">
      <c r="A80" s="179" t="s">
        <v>1353</v>
      </c>
      <c r="B80" s="179" t="s">
        <v>1485</v>
      </c>
      <c r="C80" s="187">
        <v>7000</v>
      </c>
      <c r="D80" s="188">
        <v>11.6</v>
      </c>
    </row>
    <row r="81" spans="1:4" ht="12.75">
      <c r="A81" s="179" t="s">
        <v>1353</v>
      </c>
      <c r="B81" s="179" t="s">
        <v>1485</v>
      </c>
      <c r="C81" s="187">
        <v>7100</v>
      </c>
      <c r="D81" s="188">
        <v>11.6</v>
      </c>
    </row>
    <row r="82" spans="1:4" ht="12.75">
      <c r="A82" s="179" t="s">
        <v>1353</v>
      </c>
      <c r="B82" s="179" t="s">
        <v>1486</v>
      </c>
      <c r="C82" s="187">
        <v>7000</v>
      </c>
      <c r="D82" s="188">
        <v>11.6</v>
      </c>
    </row>
    <row r="83" spans="1:4" ht="12.75">
      <c r="A83" s="179" t="s">
        <v>1353</v>
      </c>
      <c r="B83" s="179" t="s">
        <v>1486</v>
      </c>
      <c r="C83" s="187">
        <v>7100</v>
      </c>
      <c r="D83" s="188">
        <v>11.6</v>
      </c>
    </row>
    <row r="84" spans="1:4" ht="12.75">
      <c r="A84" s="179" t="s">
        <v>1353</v>
      </c>
      <c r="B84" s="179" t="s">
        <v>1487</v>
      </c>
      <c r="C84" s="187">
        <v>7000</v>
      </c>
      <c r="D84" s="188">
        <v>11.6</v>
      </c>
    </row>
    <row r="85" spans="1:4" ht="12.75">
      <c r="A85" s="179" t="s">
        <v>1353</v>
      </c>
      <c r="B85" s="179" t="s">
        <v>1487</v>
      </c>
      <c r="C85" s="187">
        <v>7100</v>
      </c>
      <c r="D85" s="188">
        <v>11.6</v>
      </c>
    </row>
    <row r="86" spans="1:4" ht="12.75">
      <c r="A86" s="179" t="s">
        <v>1353</v>
      </c>
      <c r="B86" s="179" t="s">
        <v>1488</v>
      </c>
      <c r="C86" s="187">
        <v>7000</v>
      </c>
      <c r="D86" s="188">
        <v>11.6</v>
      </c>
    </row>
    <row r="87" spans="1:4" ht="12.75">
      <c r="A87" s="179" t="s">
        <v>1353</v>
      </c>
      <c r="B87" s="179" t="s">
        <v>1488</v>
      </c>
      <c r="C87" s="187">
        <v>7100</v>
      </c>
      <c r="D87" s="188">
        <v>11.6</v>
      </c>
    </row>
    <row r="88" spans="1:4" ht="12.75">
      <c r="A88" s="179" t="s">
        <v>1353</v>
      </c>
      <c r="B88" s="179" t="s">
        <v>1491</v>
      </c>
      <c r="C88" s="187">
        <v>7000</v>
      </c>
      <c r="D88" s="188">
        <v>11.6</v>
      </c>
    </row>
    <row r="89" spans="1:4" ht="12.75">
      <c r="A89" s="179" t="s">
        <v>1353</v>
      </c>
      <c r="B89" s="179" t="s">
        <v>1491</v>
      </c>
      <c r="C89" s="187">
        <v>7100</v>
      </c>
      <c r="D89" s="188">
        <v>11.6</v>
      </c>
    </row>
    <row r="90" spans="1:4" ht="12.75">
      <c r="A90" s="179" t="s">
        <v>1353</v>
      </c>
      <c r="B90" s="179" t="s">
        <v>1492</v>
      </c>
      <c r="C90" s="187">
        <v>7000</v>
      </c>
      <c r="D90" s="188">
        <v>11.6</v>
      </c>
    </row>
    <row r="91" spans="1:4" ht="12.75">
      <c r="A91" s="179" t="s">
        <v>1353</v>
      </c>
      <c r="B91" s="179" t="s">
        <v>1492</v>
      </c>
      <c r="C91" s="187">
        <v>7100</v>
      </c>
      <c r="D91" s="188">
        <v>11.6</v>
      </c>
    </row>
    <row r="92" spans="1:4" ht="12.75">
      <c r="A92" s="179" t="s">
        <v>1353</v>
      </c>
      <c r="B92" s="179" t="s">
        <v>1493</v>
      </c>
      <c r="C92" s="187">
        <v>7100</v>
      </c>
      <c r="D92" s="188">
        <v>11.6</v>
      </c>
    </row>
    <row r="93" spans="1:4" ht="12.75">
      <c r="A93" s="179" t="s">
        <v>1353</v>
      </c>
      <c r="B93" s="179" t="s">
        <v>1494</v>
      </c>
      <c r="C93" s="187">
        <v>7100</v>
      </c>
      <c r="D93" s="188">
        <v>11.6</v>
      </c>
    </row>
    <row r="94" spans="1:4" ht="12.75">
      <c r="A94" s="179" t="s">
        <v>1353</v>
      </c>
      <c r="B94" s="179" t="s">
        <v>1495</v>
      </c>
      <c r="C94" s="187">
        <v>7100</v>
      </c>
      <c r="D94" s="188">
        <v>11.6</v>
      </c>
    </row>
    <row r="95" spans="1:4" ht="12.75">
      <c r="A95" s="179" t="s">
        <v>1353</v>
      </c>
      <c r="B95" s="179" t="s">
        <v>1496</v>
      </c>
      <c r="C95" s="187">
        <v>7100</v>
      </c>
      <c r="D95" s="188">
        <v>11.6</v>
      </c>
    </row>
    <row r="96" spans="1:4" ht="12.75">
      <c r="A96" s="179" t="s">
        <v>1353</v>
      </c>
      <c r="B96" s="179" t="s">
        <v>1497</v>
      </c>
      <c r="C96" s="187">
        <v>7100</v>
      </c>
      <c r="D96" s="188">
        <v>11.6</v>
      </c>
    </row>
    <row r="97" spans="1:4" ht="12.75">
      <c r="A97" s="179" t="s">
        <v>1353</v>
      </c>
      <c r="B97" s="179" t="s">
        <v>1498</v>
      </c>
      <c r="C97" s="187">
        <v>7100</v>
      </c>
      <c r="D97" s="188">
        <v>11.6</v>
      </c>
    </row>
    <row r="98" spans="1:4" ht="12.75">
      <c r="A98" s="179" t="s">
        <v>1353</v>
      </c>
      <c r="B98" s="179" t="s">
        <v>1499</v>
      </c>
      <c r="C98" s="187">
        <v>8900</v>
      </c>
      <c r="D98" s="188">
        <v>11.3</v>
      </c>
    </row>
    <row r="99" spans="1:4" ht="12.75">
      <c r="A99" s="179" t="s">
        <v>1353</v>
      </c>
      <c r="B99" s="179" t="s">
        <v>1499</v>
      </c>
      <c r="C99" s="187">
        <v>9100</v>
      </c>
      <c r="D99" s="188">
        <v>11.3</v>
      </c>
    </row>
    <row r="100" spans="1:4" ht="12.75">
      <c r="A100" s="179" t="s">
        <v>1353</v>
      </c>
      <c r="B100" s="179" t="s">
        <v>1500</v>
      </c>
      <c r="C100" s="187">
        <v>8900</v>
      </c>
      <c r="D100" s="188">
        <v>11.3</v>
      </c>
    </row>
    <row r="101" spans="1:4" ht="12.75">
      <c r="A101" s="179" t="s">
        <v>1353</v>
      </c>
      <c r="B101" s="179" t="s">
        <v>1500</v>
      </c>
      <c r="C101" s="187">
        <v>9100</v>
      </c>
      <c r="D101" s="188">
        <v>11.3</v>
      </c>
    </row>
    <row r="102" spans="1:4" ht="12.75">
      <c r="A102" s="179" t="s">
        <v>1353</v>
      </c>
      <c r="B102" s="179" t="s">
        <v>1501</v>
      </c>
      <c r="C102" s="187">
        <v>8900</v>
      </c>
      <c r="D102" s="188">
        <v>11.3</v>
      </c>
    </row>
    <row r="103" spans="1:4" ht="12.75">
      <c r="A103" s="179" t="s">
        <v>1353</v>
      </c>
      <c r="B103" s="179" t="s">
        <v>1501</v>
      </c>
      <c r="C103" s="187">
        <v>9100</v>
      </c>
      <c r="D103" s="188">
        <v>11.3</v>
      </c>
    </row>
    <row r="104" spans="1:4" ht="12.75">
      <c r="A104" s="179" t="s">
        <v>1353</v>
      </c>
      <c r="B104" s="179" t="s">
        <v>1502</v>
      </c>
      <c r="C104" s="187">
        <v>8900</v>
      </c>
      <c r="D104" s="188">
        <v>11.3</v>
      </c>
    </row>
    <row r="105" spans="1:4" ht="12.75">
      <c r="A105" s="179" t="s">
        <v>1353</v>
      </c>
      <c r="B105" s="179" t="s">
        <v>1502</v>
      </c>
      <c r="C105" s="187">
        <v>9100</v>
      </c>
      <c r="D105" s="188">
        <v>11.3</v>
      </c>
    </row>
    <row r="106" spans="1:4" ht="12.75">
      <c r="A106" s="179" t="s">
        <v>1353</v>
      </c>
      <c r="B106" s="179" t="s">
        <v>1503</v>
      </c>
      <c r="C106" s="187">
        <v>8900</v>
      </c>
      <c r="D106" s="188">
        <v>11.3</v>
      </c>
    </row>
    <row r="107" spans="1:4" ht="12.75">
      <c r="A107" s="179" t="s">
        <v>1353</v>
      </c>
      <c r="B107" s="179" t="s">
        <v>1503</v>
      </c>
      <c r="C107" s="187">
        <v>9100</v>
      </c>
      <c r="D107" s="188">
        <v>11.3</v>
      </c>
    </row>
    <row r="108" spans="1:4" ht="12.75">
      <c r="A108" s="179" t="s">
        <v>1353</v>
      </c>
      <c r="B108" s="179" t="s">
        <v>1504</v>
      </c>
      <c r="C108" s="187">
        <v>9100</v>
      </c>
      <c r="D108" s="188">
        <v>11.3</v>
      </c>
    </row>
    <row r="109" spans="1:4" ht="12.75">
      <c r="A109" s="179" t="s">
        <v>1353</v>
      </c>
      <c r="B109" s="179" t="s">
        <v>1504</v>
      </c>
      <c r="C109" s="187">
        <v>8900</v>
      </c>
      <c r="D109" s="188">
        <v>11.3</v>
      </c>
    </row>
    <row r="110" spans="1:4" ht="12.75">
      <c r="A110" s="179" t="s">
        <v>1353</v>
      </c>
      <c r="B110" s="179" t="s">
        <v>1505</v>
      </c>
      <c r="C110" s="187">
        <v>9100</v>
      </c>
      <c r="D110" s="188">
        <v>11.3</v>
      </c>
    </row>
    <row r="111" spans="1:4" ht="12.75">
      <c r="A111" s="179" t="s">
        <v>1353</v>
      </c>
      <c r="B111" s="179" t="s">
        <v>1506</v>
      </c>
      <c r="C111" s="187">
        <v>9100</v>
      </c>
      <c r="D111" s="188">
        <v>11.3</v>
      </c>
    </row>
    <row r="112" spans="1:4" ht="12.75">
      <c r="A112" s="179" t="s">
        <v>1353</v>
      </c>
      <c r="B112" s="179" t="s">
        <v>1507</v>
      </c>
      <c r="C112" s="187">
        <v>9100</v>
      </c>
      <c r="D112" s="188">
        <v>11.3</v>
      </c>
    </row>
    <row r="113" spans="1:4" ht="12.75">
      <c r="A113" s="179" t="s">
        <v>1353</v>
      </c>
      <c r="B113" s="179" t="s">
        <v>1508</v>
      </c>
      <c r="C113" s="187">
        <v>9100</v>
      </c>
      <c r="D113" s="188">
        <v>11.3</v>
      </c>
    </row>
    <row r="114" spans="1:4" ht="12.75">
      <c r="A114" s="179" t="s">
        <v>1353</v>
      </c>
      <c r="B114" s="179" t="s">
        <v>1509</v>
      </c>
      <c r="C114" s="187">
        <v>9100</v>
      </c>
      <c r="D114" s="188">
        <v>11.3</v>
      </c>
    </row>
    <row r="115" spans="1:4" ht="12.75">
      <c r="A115" s="179" t="s">
        <v>1353</v>
      </c>
      <c r="B115" s="179" t="s">
        <v>1510</v>
      </c>
      <c r="C115" s="187">
        <v>9100</v>
      </c>
      <c r="D115" s="188">
        <v>11.3</v>
      </c>
    </row>
    <row r="116" spans="1:4" ht="12.75">
      <c r="A116" s="179" t="s">
        <v>1353</v>
      </c>
      <c r="B116" s="179" t="s">
        <v>1511</v>
      </c>
      <c r="C116" s="187">
        <v>11900</v>
      </c>
      <c r="D116" s="188">
        <v>10.7</v>
      </c>
    </row>
    <row r="117" spans="1:4" ht="12.75">
      <c r="A117" s="179" t="s">
        <v>1353</v>
      </c>
      <c r="B117" s="179" t="s">
        <v>1511</v>
      </c>
      <c r="C117" s="187">
        <v>12000</v>
      </c>
      <c r="D117" s="188">
        <v>10.7</v>
      </c>
    </row>
    <row r="118" spans="1:4" ht="12.75">
      <c r="A118" s="179" t="s">
        <v>1353</v>
      </c>
      <c r="B118" s="179" t="s">
        <v>1512</v>
      </c>
      <c r="C118" s="187">
        <v>11900</v>
      </c>
      <c r="D118" s="188">
        <v>10.7</v>
      </c>
    </row>
    <row r="119" spans="1:4" ht="12.75">
      <c r="A119" s="179" t="s">
        <v>1353</v>
      </c>
      <c r="B119" s="179" t="s">
        <v>1512</v>
      </c>
      <c r="C119" s="187">
        <v>12000</v>
      </c>
      <c r="D119" s="188">
        <v>10.7</v>
      </c>
    </row>
    <row r="120" spans="1:4" ht="12.75">
      <c r="A120" s="179" t="s">
        <v>1353</v>
      </c>
      <c r="B120" s="179" t="s">
        <v>1513</v>
      </c>
      <c r="C120" s="187">
        <v>11900</v>
      </c>
      <c r="D120" s="188">
        <v>10.7</v>
      </c>
    </row>
    <row r="121" spans="1:4" ht="12.75">
      <c r="A121" s="179" t="s">
        <v>1353</v>
      </c>
      <c r="B121" s="179" t="s">
        <v>1513</v>
      </c>
      <c r="C121" s="187">
        <v>12000</v>
      </c>
      <c r="D121" s="188">
        <v>10.7</v>
      </c>
    </row>
    <row r="122" spans="1:4" ht="12.75">
      <c r="A122" s="179" t="s">
        <v>1353</v>
      </c>
      <c r="B122" s="179" t="s">
        <v>1514</v>
      </c>
      <c r="C122" s="187">
        <v>11900</v>
      </c>
      <c r="D122" s="188">
        <v>10.7</v>
      </c>
    </row>
    <row r="123" spans="1:4" ht="12.75">
      <c r="A123" s="179" t="s">
        <v>1353</v>
      </c>
      <c r="B123" s="179" t="s">
        <v>1514</v>
      </c>
      <c r="C123" s="187">
        <v>12000</v>
      </c>
      <c r="D123" s="188">
        <v>10.7</v>
      </c>
    </row>
    <row r="124" spans="1:4" ht="12.75">
      <c r="A124" s="179" t="s">
        <v>1353</v>
      </c>
      <c r="B124" s="179" t="s">
        <v>1515</v>
      </c>
      <c r="C124" s="187">
        <v>11900</v>
      </c>
      <c r="D124" s="188">
        <v>10.7</v>
      </c>
    </row>
    <row r="125" spans="1:4" ht="12.75">
      <c r="A125" s="179" t="s">
        <v>1353</v>
      </c>
      <c r="B125" s="179" t="s">
        <v>1515</v>
      </c>
      <c r="C125" s="187">
        <v>12000</v>
      </c>
      <c r="D125" s="188">
        <v>10.7</v>
      </c>
    </row>
    <row r="126" spans="1:4" ht="12.75">
      <c r="A126" s="179" t="s">
        <v>1353</v>
      </c>
      <c r="B126" s="179" t="s">
        <v>1516</v>
      </c>
      <c r="C126" s="187">
        <v>11900</v>
      </c>
      <c r="D126" s="188">
        <v>10.7</v>
      </c>
    </row>
    <row r="127" spans="1:4" ht="12.75">
      <c r="A127" s="179" t="s">
        <v>1353</v>
      </c>
      <c r="B127" s="179" t="s">
        <v>1516</v>
      </c>
      <c r="C127" s="187">
        <v>12000</v>
      </c>
      <c r="D127" s="188">
        <v>10.7</v>
      </c>
    </row>
    <row r="128" spans="1:4" ht="12.75">
      <c r="A128" s="179" t="s">
        <v>1353</v>
      </c>
      <c r="B128" s="179" t="s">
        <v>1517</v>
      </c>
      <c r="C128" s="187">
        <v>12000</v>
      </c>
      <c r="D128" s="188">
        <v>10.7</v>
      </c>
    </row>
    <row r="129" spans="1:4" ht="12.75">
      <c r="A129" s="179" t="s">
        <v>1353</v>
      </c>
      <c r="B129" s="179" t="s">
        <v>1518</v>
      </c>
      <c r="C129" s="187">
        <v>12000</v>
      </c>
      <c r="D129" s="188">
        <v>10.7</v>
      </c>
    </row>
    <row r="130" spans="1:4" ht="12.75">
      <c r="A130" s="179" t="s">
        <v>1353</v>
      </c>
      <c r="B130" s="179" t="s">
        <v>1519</v>
      </c>
      <c r="C130" s="187">
        <v>12000</v>
      </c>
      <c r="D130" s="188">
        <v>10.7</v>
      </c>
    </row>
    <row r="131" spans="1:4" ht="12.75">
      <c r="A131" s="179" t="s">
        <v>1353</v>
      </c>
      <c r="B131" s="179" t="s">
        <v>1520</v>
      </c>
      <c r="C131" s="187">
        <v>12000</v>
      </c>
      <c r="D131" s="188">
        <v>10.7</v>
      </c>
    </row>
    <row r="132" spans="1:4" ht="12.75">
      <c r="A132" s="179" t="s">
        <v>1353</v>
      </c>
      <c r="B132" s="179" t="s">
        <v>1521</v>
      </c>
      <c r="C132" s="187">
        <v>12000</v>
      </c>
      <c r="D132" s="188">
        <v>10.7</v>
      </c>
    </row>
    <row r="133" spans="1:4" ht="12.75">
      <c r="A133" s="179" t="s">
        <v>1353</v>
      </c>
      <c r="B133" s="179" t="s">
        <v>1522</v>
      </c>
      <c r="C133" s="187">
        <v>12000</v>
      </c>
      <c r="D133" s="188">
        <v>10.7</v>
      </c>
    </row>
    <row r="134" spans="1:4" ht="12.75">
      <c r="A134" s="179" t="s">
        <v>1353</v>
      </c>
      <c r="B134" s="179" t="s">
        <v>1523</v>
      </c>
      <c r="C134" s="187">
        <v>14000</v>
      </c>
      <c r="D134" s="188">
        <v>9.2</v>
      </c>
    </row>
    <row r="135" spans="1:4" ht="12.75">
      <c r="A135" s="179" t="s">
        <v>1353</v>
      </c>
      <c r="B135" s="179" t="s">
        <v>1523</v>
      </c>
      <c r="C135" s="187">
        <v>14200</v>
      </c>
      <c r="D135" s="188">
        <v>9.2</v>
      </c>
    </row>
    <row r="136" spans="1:4" ht="12.75">
      <c r="A136" s="179" t="s">
        <v>1353</v>
      </c>
      <c r="B136" s="179" t="s">
        <v>1524</v>
      </c>
      <c r="C136" s="187">
        <v>14000</v>
      </c>
      <c r="D136" s="188">
        <v>9.2</v>
      </c>
    </row>
    <row r="137" spans="1:4" ht="12.75">
      <c r="A137" s="179" t="s">
        <v>1353</v>
      </c>
      <c r="B137" s="179" t="s">
        <v>1524</v>
      </c>
      <c r="C137" s="187">
        <v>14200</v>
      </c>
      <c r="D137" s="188">
        <v>9.2</v>
      </c>
    </row>
    <row r="138" spans="1:4" ht="12.75">
      <c r="A138" s="179" t="s">
        <v>1353</v>
      </c>
      <c r="B138" s="179" t="s">
        <v>1525</v>
      </c>
      <c r="C138" s="187">
        <v>14000</v>
      </c>
      <c r="D138" s="188">
        <v>9.2</v>
      </c>
    </row>
    <row r="139" spans="1:4" ht="12.75">
      <c r="A139" s="179" t="s">
        <v>1353</v>
      </c>
      <c r="B139" s="179" t="s">
        <v>1525</v>
      </c>
      <c r="C139" s="187">
        <v>14200</v>
      </c>
      <c r="D139" s="188">
        <v>9.2</v>
      </c>
    </row>
    <row r="140" spans="1:4" ht="12.75">
      <c r="A140" s="179" t="s">
        <v>1353</v>
      </c>
      <c r="B140" s="179" t="s">
        <v>1526</v>
      </c>
      <c r="C140" s="187">
        <v>14000</v>
      </c>
      <c r="D140" s="188">
        <v>9.2</v>
      </c>
    </row>
    <row r="141" spans="1:4" ht="12.75">
      <c r="A141" s="179" t="s">
        <v>1353</v>
      </c>
      <c r="B141" s="179" t="s">
        <v>1526</v>
      </c>
      <c r="C141" s="187">
        <v>14200</v>
      </c>
      <c r="D141" s="188">
        <v>9.2</v>
      </c>
    </row>
    <row r="142" spans="1:4" ht="12.75">
      <c r="A142" s="179" t="s">
        <v>1353</v>
      </c>
      <c r="B142" s="179" t="s">
        <v>1527</v>
      </c>
      <c r="C142" s="187">
        <v>14000</v>
      </c>
      <c r="D142" s="188">
        <v>9.2</v>
      </c>
    </row>
    <row r="143" spans="1:4" ht="12.75">
      <c r="A143" s="179" t="s">
        <v>1353</v>
      </c>
      <c r="B143" s="179" t="s">
        <v>1527</v>
      </c>
      <c r="C143" s="187">
        <v>14200</v>
      </c>
      <c r="D143" s="188">
        <v>9.2</v>
      </c>
    </row>
    <row r="144" spans="1:4" ht="12.75">
      <c r="A144" s="179" t="s">
        <v>1353</v>
      </c>
      <c r="B144" s="179" t="s">
        <v>1528</v>
      </c>
      <c r="C144" s="187">
        <v>14000</v>
      </c>
      <c r="D144" s="188">
        <v>9.2</v>
      </c>
    </row>
    <row r="145" spans="1:4" ht="12.75">
      <c r="A145" s="179" t="s">
        <v>1353</v>
      </c>
      <c r="B145" s="179" t="s">
        <v>1528</v>
      </c>
      <c r="C145" s="187">
        <v>14200</v>
      </c>
      <c r="D145" s="188">
        <v>9.2</v>
      </c>
    </row>
    <row r="146" spans="1:4" ht="12.75">
      <c r="A146" s="179" t="s">
        <v>1353</v>
      </c>
      <c r="B146" s="179" t="s">
        <v>1529</v>
      </c>
      <c r="C146" s="187">
        <v>14200</v>
      </c>
      <c r="D146" s="188">
        <v>9.3</v>
      </c>
    </row>
    <row r="147" spans="1:4" ht="12.75">
      <c r="A147" s="179" t="s">
        <v>1353</v>
      </c>
      <c r="B147" s="179" t="s">
        <v>1530</v>
      </c>
      <c r="C147" s="187">
        <v>14200</v>
      </c>
      <c r="D147" s="188">
        <v>9.3</v>
      </c>
    </row>
    <row r="148" spans="1:4" ht="12.75">
      <c r="A148" s="179" t="s">
        <v>1353</v>
      </c>
      <c r="B148" s="179" t="s">
        <v>1531</v>
      </c>
      <c r="C148" s="187">
        <v>14200</v>
      </c>
      <c r="D148" s="188">
        <v>9.3</v>
      </c>
    </row>
    <row r="149" spans="1:4" ht="12.75">
      <c r="A149" s="179" t="s">
        <v>1353</v>
      </c>
      <c r="B149" s="179" t="s">
        <v>1532</v>
      </c>
      <c r="C149" s="187">
        <v>14200</v>
      </c>
      <c r="D149" s="188">
        <v>9.3</v>
      </c>
    </row>
    <row r="150" spans="1:4" ht="12.75">
      <c r="A150" s="179" t="s">
        <v>1353</v>
      </c>
      <c r="B150" s="179" t="s">
        <v>1533</v>
      </c>
      <c r="C150" s="187">
        <v>14200</v>
      </c>
      <c r="D150" s="188">
        <v>9.3</v>
      </c>
    </row>
    <row r="151" spans="1:4" ht="12.75">
      <c r="A151" s="179" t="s">
        <v>1353</v>
      </c>
      <c r="B151" s="179" t="s">
        <v>1534</v>
      </c>
      <c r="C151" s="187">
        <v>14200</v>
      </c>
      <c r="D151" s="188">
        <v>9.3</v>
      </c>
    </row>
    <row r="152" spans="1:4" ht="12.75">
      <c r="A152" s="179" t="s">
        <v>1353</v>
      </c>
      <c r="B152" s="179" t="s">
        <v>1535</v>
      </c>
      <c r="C152" s="187">
        <v>7000</v>
      </c>
      <c r="D152" s="188">
        <v>11.5</v>
      </c>
    </row>
    <row r="153" spans="1:4" ht="12.75">
      <c r="A153" s="179" t="s">
        <v>1353</v>
      </c>
      <c r="B153" s="179" t="s">
        <v>1535</v>
      </c>
      <c r="C153" s="187">
        <v>7100</v>
      </c>
      <c r="D153" s="188">
        <v>11.5</v>
      </c>
    </row>
    <row r="154" spans="1:4" ht="12.75">
      <c r="A154" s="179" t="s">
        <v>1353</v>
      </c>
      <c r="B154" s="179" t="s">
        <v>1536</v>
      </c>
      <c r="C154" s="187">
        <v>7000</v>
      </c>
      <c r="D154" s="188">
        <v>11.5</v>
      </c>
    </row>
    <row r="155" spans="1:4" ht="12.75">
      <c r="A155" s="179" t="s">
        <v>1353</v>
      </c>
      <c r="B155" s="179" t="s">
        <v>1536</v>
      </c>
      <c r="C155" s="187">
        <v>7100</v>
      </c>
      <c r="D155" s="188">
        <v>11.5</v>
      </c>
    </row>
    <row r="156" spans="1:4" ht="12.75">
      <c r="A156" s="179" t="s">
        <v>1353</v>
      </c>
      <c r="B156" s="179" t="s">
        <v>1537</v>
      </c>
      <c r="C156" s="187">
        <v>7000</v>
      </c>
      <c r="D156" s="188">
        <v>11.5</v>
      </c>
    </row>
    <row r="157" spans="1:4" ht="12.75">
      <c r="A157" s="179" t="s">
        <v>1353</v>
      </c>
      <c r="B157" s="179" t="s">
        <v>1537</v>
      </c>
      <c r="C157" s="187">
        <v>7100</v>
      </c>
      <c r="D157" s="188">
        <v>11.5</v>
      </c>
    </row>
    <row r="158" spans="1:4" ht="12.75">
      <c r="A158" s="179" t="s">
        <v>1353</v>
      </c>
      <c r="B158" s="179" t="s">
        <v>1538</v>
      </c>
      <c r="C158" s="187">
        <v>7000</v>
      </c>
      <c r="D158" s="188">
        <v>11.5</v>
      </c>
    </row>
    <row r="159" spans="1:4" ht="12.75">
      <c r="A159" s="179" t="s">
        <v>1353</v>
      </c>
      <c r="B159" s="179" t="s">
        <v>1538</v>
      </c>
      <c r="C159" s="187">
        <v>7100</v>
      </c>
      <c r="D159" s="188">
        <v>11.5</v>
      </c>
    </row>
    <row r="160" spans="1:4" ht="12.75">
      <c r="A160" s="179" t="s">
        <v>1353</v>
      </c>
      <c r="B160" s="179" t="s">
        <v>1539</v>
      </c>
      <c r="C160" s="187">
        <v>7100</v>
      </c>
      <c r="D160" s="188">
        <v>11.5</v>
      </c>
    </row>
    <row r="161" spans="1:4" ht="12.75">
      <c r="A161" s="179" t="s">
        <v>1353</v>
      </c>
      <c r="B161" s="179" t="s">
        <v>1540</v>
      </c>
      <c r="C161" s="187">
        <v>7100</v>
      </c>
      <c r="D161" s="188">
        <v>11.5</v>
      </c>
    </row>
    <row r="162" spans="1:4" ht="12.75">
      <c r="A162" s="179" t="s">
        <v>1353</v>
      </c>
      <c r="B162" s="179" t="s">
        <v>1541</v>
      </c>
      <c r="C162" s="187">
        <v>7100</v>
      </c>
      <c r="D162" s="188">
        <v>11.5</v>
      </c>
    </row>
    <row r="163" spans="1:4" ht="12.75">
      <c r="A163" s="179" t="s">
        <v>1353</v>
      </c>
      <c r="B163" s="179" t="s">
        <v>1542</v>
      </c>
      <c r="C163" s="187">
        <v>7100</v>
      </c>
      <c r="D163" s="188">
        <v>11.5</v>
      </c>
    </row>
    <row r="164" spans="1:4" ht="12.75">
      <c r="A164" s="179" t="s">
        <v>1353</v>
      </c>
      <c r="B164" s="179" t="s">
        <v>1543</v>
      </c>
      <c r="C164" s="187">
        <v>8800</v>
      </c>
      <c r="D164" s="188">
        <v>11.2</v>
      </c>
    </row>
    <row r="165" spans="1:4" ht="12.75">
      <c r="A165" s="179" t="s">
        <v>1353</v>
      </c>
      <c r="B165" s="179" t="s">
        <v>1543</v>
      </c>
      <c r="C165" s="187">
        <v>9000</v>
      </c>
      <c r="D165" s="188">
        <v>11.2</v>
      </c>
    </row>
    <row r="166" spans="1:4" ht="12.75">
      <c r="A166" s="179" t="s">
        <v>1353</v>
      </c>
      <c r="B166" s="179" t="s">
        <v>1544</v>
      </c>
      <c r="C166" s="187">
        <v>8800</v>
      </c>
      <c r="D166" s="188">
        <v>11.2</v>
      </c>
    </row>
    <row r="167" spans="1:4" ht="12.75">
      <c r="A167" s="179" t="s">
        <v>1353</v>
      </c>
      <c r="B167" s="179" t="s">
        <v>1544</v>
      </c>
      <c r="C167" s="187">
        <v>9000</v>
      </c>
      <c r="D167" s="188">
        <v>11.2</v>
      </c>
    </row>
    <row r="168" spans="1:4" ht="12.75">
      <c r="A168" s="179" t="s">
        <v>1353</v>
      </c>
      <c r="B168" s="179" t="s">
        <v>1545</v>
      </c>
      <c r="C168" s="187">
        <v>8800</v>
      </c>
      <c r="D168" s="188">
        <v>11.2</v>
      </c>
    </row>
    <row r="169" spans="1:4" ht="12.75">
      <c r="A169" s="179" t="s">
        <v>1353</v>
      </c>
      <c r="B169" s="179" t="s">
        <v>1545</v>
      </c>
      <c r="C169" s="187">
        <v>9000</v>
      </c>
      <c r="D169" s="188">
        <v>11.2</v>
      </c>
    </row>
    <row r="170" spans="1:4" ht="12.75">
      <c r="A170" s="179" t="s">
        <v>1353</v>
      </c>
      <c r="B170" s="179" t="s">
        <v>1546</v>
      </c>
      <c r="C170" s="187">
        <v>8800</v>
      </c>
      <c r="D170" s="188">
        <v>11.2</v>
      </c>
    </row>
    <row r="171" spans="1:4" ht="12.75">
      <c r="A171" s="179" t="s">
        <v>1353</v>
      </c>
      <c r="B171" s="179" t="s">
        <v>1546</v>
      </c>
      <c r="C171" s="187">
        <v>9000</v>
      </c>
      <c r="D171" s="188">
        <v>11.2</v>
      </c>
    </row>
    <row r="172" spans="1:4" ht="12.75">
      <c r="A172" s="179" t="s">
        <v>1353</v>
      </c>
      <c r="B172" s="179" t="s">
        <v>1547</v>
      </c>
      <c r="C172" s="187">
        <v>9000</v>
      </c>
      <c r="D172" s="188">
        <v>11.2</v>
      </c>
    </row>
    <row r="173" spans="1:4" ht="12.75">
      <c r="A173" s="179" t="s">
        <v>1353</v>
      </c>
      <c r="B173" s="179" t="s">
        <v>1548</v>
      </c>
      <c r="C173" s="187">
        <v>9000</v>
      </c>
      <c r="D173" s="188">
        <v>11.2</v>
      </c>
    </row>
    <row r="174" spans="1:4" ht="12.75">
      <c r="A174" s="179" t="s">
        <v>1353</v>
      </c>
      <c r="B174" s="179" t="s">
        <v>1549</v>
      </c>
      <c r="C174" s="187">
        <v>9000</v>
      </c>
      <c r="D174" s="188">
        <v>11.2</v>
      </c>
    </row>
    <row r="175" spans="1:4" ht="12.75">
      <c r="A175" s="179" t="s">
        <v>1353</v>
      </c>
      <c r="B175" s="179" t="s">
        <v>1550</v>
      </c>
      <c r="C175" s="187">
        <v>9000</v>
      </c>
      <c r="D175" s="188">
        <v>11.2</v>
      </c>
    </row>
    <row r="176" spans="1:4" ht="12.75">
      <c r="A176" s="179" t="s">
        <v>1353</v>
      </c>
      <c r="B176" s="179" t="s">
        <v>1551</v>
      </c>
      <c r="C176" s="187">
        <v>11800</v>
      </c>
      <c r="D176" s="188">
        <v>10.7</v>
      </c>
    </row>
    <row r="177" spans="1:4" ht="12.75">
      <c r="A177" s="179" t="s">
        <v>1353</v>
      </c>
      <c r="B177" s="179" t="s">
        <v>1551</v>
      </c>
      <c r="C177" s="187">
        <v>12000</v>
      </c>
      <c r="D177" s="188">
        <v>10.7</v>
      </c>
    </row>
    <row r="178" spans="1:4" ht="12.75">
      <c r="A178" s="179" t="s">
        <v>1353</v>
      </c>
      <c r="B178" s="179" t="s">
        <v>1552</v>
      </c>
      <c r="C178" s="187">
        <v>11800</v>
      </c>
      <c r="D178" s="188">
        <v>10.7</v>
      </c>
    </row>
    <row r="179" spans="1:4" ht="12.75">
      <c r="A179" s="179" t="s">
        <v>1353</v>
      </c>
      <c r="B179" s="179" t="s">
        <v>1552</v>
      </c>
      <c r="C179" s="187">
        <v>12000</v>
      </c>
      <c r="D179" s="188">
        <v>10.7</v>
      </c>
    </row>
    <row r="180" spans="1:4" ht="12.75">
      <c r="A180" s="179" t="s">
        <v>1353</v>
      </c>
      <c r="B180" s="179" t="s">
        <v>1553</v>
      </c>
      <c r="C180" s="187">
        <v>11800</v>
      </c>
      <c r="D180" s="188">
        <v>10.7</v>
      </c>
    </row>
    <row r="181" spans="1:4" ht="12.75">
      <c r="A181" s="179" t="s">
        <v>1353</v>
      </c>
      <c r="B181" s="179" t="s">
        <v>1553</v>
      </c>
      <c r="C181" s="187">
        <v>12000</v>
      </c>
      <c r="D181" s="188">
        <v>10.7</v>
      </c>
    </row>
    <row r="182" spans="1:4" ht="12.75">
      <c r="A182" s="179" t="s">
        <v>1353</v>
      </c>
      <c r="B182" s="179" t="s">
        <v>1554</v>
      </c>
      <c r="C182" s="187">
        <v>11800</v>
      </c>
      <c r="D182" s="188">
        <v>10.7</v>
      </c>
    </row>
    <row r="183" spans="1:4" ht="12.75">
      <c r="A183" s="179" t="s">
        <v>1353</v>
      </c>
      <c r="B183" s="179" t="s">
        <v>1554</v>
      </c>
      <c r="C183" s="187">
        <v>12000</v>
      </c>
      <c r="D183" s="188">
        <v>10.7</v>
      </c>
    </row>
    <row r="184" spans="1:4" ht="12.75">
      <c r="A184" s="179" t="s">
        <v>1353</v>
      </c>
      <c r="B184" s="179" t="s">
        <v>1555</v>
      </c>
      <c r="C184" s="187">
        <v>12000</v>
      </c>
      <c r="D184" s="188">
        <v>10.7</v>
      </c>
    </row>
    <row r="185" spans="1:4" ht="12.75">
      <c r="A185" s="179" t="s">
        <v>1353</v>
      </c>
      <c r="B185" s="179" t="s">
        <v>1556</v>
      </c>
      <c r="C185" s="187">
        <v>12000</v>
      </c>
      <c r="D185" s="188">
        <v>10.7</v>
      </c>
    </row>
    <row r="186" spans="1:4" ht="12.75">
      <c r="A186" s="179" t="s">
        <v>1353</v>
      </c>
      <c r="B186" s="179" t="s">
        <v>1557</v>
      </c>
      <c r="C186" s="187">
        <v>12000</v>
      </c>
      <c r="D186" s="188">
        <v>10.7</v>
      </c>
    </row>
    <row r="187" spans="1:4" ht="12.75">
      <c r="A187" s="179" t="s">
        <v>1353</v>
      </c>
      <c r="B187" s="179" t="s">
        <v>1558</v>
      </c>
      <c r="C187" s="187">
        <v>12000</v>
      </c>
      <c r="D187" s="188">
        <v>10.7</v>
      </c>
    </row>
    <row r="188" spans="1:4" ht="12.75">
      <c r="A188" s="179" t="s">
        <v>1353</v>
      </c>
      <c r="B188" s="179" t="s">
        <v>1559</v>
      </c>
      <c r="C188" s="187">
        <v>13800</v>
      </c>
      <c r="D188" s="188">
        <v>9.3</v>
      </c>
    </row>
    <row r="189" spans="1:4" ht="12.75">
      <c r="A189" s="179" t="s">
        <v>1353</v>
      </c>
      <c r="B189" s="179" t="s">
        <v>1559</v>
      </c>
      <c r="C189" s="187">
        <v>14000</v>
      </c>
      <c r="D189" s="188">
        <v>9.3</v>
      </c>
    </row>
    <row r="190" spans="1:4" ht="12.75">
      <c r="A190" s="179" t="s">
        <v>1353</v>
      </c>
      <c r="B190" s="179" t="s">
        <v>1560</v>
      </c>
      <c r="C190" s="187">
        <v>13800</v>
      </c>
      <c r="D190" s="188">
        <v>9.3</v>
      </c>
    </row>
    <row r="191" spans="1:4" ht="12.75">
      <c r="A191" s="179" t="s">
        <v>1353</v>
      </c>
      <c r="B191" s="179" t="s">
        <v>1560</v>
      </c>
      <c r="C191" s="187">
        <v>14000</v>
      </c>
      <c r="D191" s="188">
        <v>9.3</v>
      </c>
    </row>
    <row r="192" spans="1:4" ht="12.75">
      <c r="A192" s="179" t="s">
        <v>1353</v>
      </c>
      <c r="B192" s="179" t="s">
        <v>1561</v>
      </c>
      <c r="C192" s="187">
        <v>13800</v>
      </c>
      <c r="D192" s="188">
        <v>9.3</v>
      </c>
    </row>
    <row r="193" spans="1:4" ht="12.75">
      <c r="A193" s="179" t="s">
        <v>1353</v>
      </c>
      <c r="B193" s="179" t="s">
        <v>1561</v>
      </c>
      <c r="C193" s="187">
        <v>14000</v>
      </c>
      <c r="D193" s="188">
        <v>9.3</v>
      </c>
    </row>
    <row r="194" spans="1:4" ht="12.75">
      <c r="A194" s="179" t="s">
        <v>1353</v>
      </c>
      <c r="B194" s="179" t="s">
        <v>1562</v>
      </c>
      <c r="C194" s="187">
        <v>13800</v>
      </c>
      <c r="D194" s="188">
        <v>9.3</v>
      </c>
    </row>
    <row r="195" spans="1:4" ht="12.75">
      <c r="A195" s="179" t="s">
        <v>1353</v>
      </c>
      <c r="B195" s="179" t="s">
        <v>1562</v>
      </c>
      <c r="C195" s="187">
        <v>14000</v>
      </c>
      <c r="D195" s="188">
        <v>9.3</v>
      </c>
    </row>
    <row r="196" spans="1:4" ht="12.75">
      <c r="A196" s="179" t="s">
        <v>1353</v>
      </c>
      <c r="B196" s="179" t="s">
        <v>1563</v>
      </c>
      <c r="C196" s="187">
        <v>14000</v>
      </c>
      <c r="D196" s="188">
        <v>9.3</v>
      </c>
    </row>
    <row r="197" spans="1:4" ht="12.75">
      <c r="A197" s="179" t="s">
        <v>1353</v>
      </c>
      <c r="B197" s="179" t="s">
        <v>1564</v>
      </c>
      <c r="C197" s="187">
        <v>14000</v>
      </c>
      <c r="D197" s="188">
        <v>9.3</v>
      </c>
    </row>
    <row r="198" spans="1:4" ht="12.75">
      <c r="A198" s="179" t="s">
        <v>1353</v>
      </c>
      <c r="B198" s="179" t="s">
        <v>1565</v>
      </c>
      <c r="C198" s="187">
        <v>14000</v>
      </c>
      <c r="D198" s="188">
        <v>9.3</v>
      </c>
    </row>
    <row r="199" spans="1:4" ht="12.75">
      <c r="A199" s="179" t="s">
        <v>1353</v>
      </c>
      <c r="B199" s="179" t="s">
        <v>1566</v>
      </c>
      <c r="C199" s="187">
        <v>14000</v>
      </c>
      <c r="D199" s="188">
        <v>9.3</v>
      </c>
    </row>
    <row r="200" spans="1:4" ht="12.75">
      <c r="A200" s="186" t="s">
        <v>1567</v>
      </c>
      <c r="B200" s="179" t="s">
        <v>1568</v>
      </c>
      <c r="C200" s="187">
        <v>8100</v>
      </c>
      <c r="D200" s="188">
        <v>9.4</v>
      </c>
    </row>
    <row r="201" spans="1:4" ht="12.75">
      <c r="A201" s="186" t="s">
        <v>1567</v>
      </c>
      <c r="B201" s="186" t="s">
        <v>1568</v>
      </c>
      <c r="C201" s="189">
        <v>8100</v>
      </c>
      <c r="D201" s="190">
        <v>9.4</v>
      </c>
    </row>
    <row r="202" spans="1:4" ht="12.75">
      <c r="A202" s="186" t="s">
        <v>1567</v>
      </c>
      <c r="B202" s="179" t="s">
        <v>1569</v>
      </c>
      <c r="C202" s="187">
        <v>7800</v>
      </c>
      <c r="D202" s="188">
        <v>9.1</v>
      </c>
    </row>
    <row r="203" spans="1:4" ht="12.75">
      <c r="A203" s="186" t="s">
        <v>1567</v>
      </c>
      <c r="B203" s="179" t="s">
        <v>1570</v>
      </c>
      <c r="C203" s="187">
        <v>9500</v>
      </c>
      <c r="D203" s="188">
        <v>9.4</v>
      </c>
    </row>
    <row r="204" spans="1:4" ht="12.75">
      <c r="A204" s="186" t="s">
        <v>1567</v>
      </c>
      <c r="B204" s="186" t="s">
        <v>1570</v>
      </c>
      <c r="C204" s="189">
        <v>9500</v>
      </c>
      <c r="D204" s="190">
        <v>9.4</v>
      </c>
    </row>
    <row r="205" spans="1:4" ht="12.75">
      <c r="A205" s="186" t="s">
        <v>1567</v>
      </c>
      <c r="B205" s="179" t="s">
        <v>1571</v>
      </c>
      <c r="C205" s="187">
        <v>9100</v>
      </c>
      <c r="D205" s="188">
        <v>9</v>
      </c>
    </row>
    <row r="206" spans="1:4" ht="12.75">
      <c r="A206" s="186" t="s">
        <v>1567</v>
      </c>
      <c r="B206" s="179" t="s">
        <v>1572</v>
      </c>
      <c r="C206" s="187">
        <v>11600</v>
      </c>
      <c r="D206" s="188">
        <v>9.3</v>
      </c>
    </row>
    <row r="207" spans="1:4" ht="12.75">
      <c r="A207" s="186" t="s">
        <v>1567</v>
      </c>
      <c r="B207" s="179" t="s">
        <v>1573</v>
      </c>
      <c r="C207" s="187">
        <v>11100</v>
      </c>
      <c r="D207" s="188">
        <v>9</v>
      </c>
    </row>
    <row r="208" spans="1:4" ht="12.75">
      <c r="A208" s="186" t="s">
        <v>1567</v>
      </c>
      <c r="B208" s="179" t="s">
        <v>1574</v>
      </c>
      <c r="C208" s="187">
        <v>11300</v>
      </c>
      <c r="D208" s="188">
        <v>9.3</v>
      </c>
    </row>
    <row r="209" spans="1:4" ht="12.75">
      <c r="A209" s="186" t="s">
        <v>1567</v>
      </c>
      <c r="B209" s="179" t="s">
        <v>1575</v>
      </c>
      <c r="C209" s="187">
        <v>12000</v>
      </c>
      <c r="D209" s="188">
        <v>9.1</v>
      </c>
    </row>
    <row r="210" spans="1:4" ht="12.75">
      <c r="A210" s="186" t="s">
        <v>1567</v>
      </c>
      <c r="B210" s="179" t="s">
        <v>1575</v>
      </c>
      <c r="C210" s="187">
        <v>12300</v>
      </c>
      <c r="D210" s="188">
        <v>9.1</v>
      </c>
    </row>
    <row r="211" spans="1:4" ht="12.75">
      <c r="A211" s="186" t="s">
        <v>1567</v>
      </c>
      <c r="B211" s="179" t="s">
        <v>1576</v>
      </c>
      <c r="C211" s="187">
        <v>10600</v>
      </c>
      <c r="D211" s="188">
        <v>8.8</v>
      </c>
    </row>
    <row r="212" spans="1:4" ht="12.75">
      <c r="A212" s="186" t="s">
        <v>1567</v>
      </c>
      <c r="B212" s="179" t="s">
        <v>1577</v>
      </c>
      <c r="C212" s="187">
        <v>10800</v>
      </c>
      <c r="D212" s="188">
        <v>8.8</v>
      </c>
    </row>
    <row r="213" spans="1:4" ht="12.75">
      <c r="A213" s="186" t="s">
        <v>1567</v>
      </c>
      <c r="B213" s="179" t="s">
        <v>1578</v>
      </c>
      <c r="C213" s="187">
        <v>11600</v>
      </c>
      <c r="D213" s="188">
        <v>8.8</v>
      </c>
    </row>
    <row r="214" spans="1:4" ht="12.75">
      <c r="A214" s="186" t="s">
        <v>1567</v>
      </c>
      <c r="B214" s="179" t="s">
        <v>1578</v>
      </c>
      <c r="C214" s="187">
        <v>11900</v>
      </c>
      <c r="D214" s="188">
        <v>8.8</v>
      </c>
    </row>
    <row r="215" spans="1:4" ht="12.75">
      <c r="A215" s="186" t="s">
        <v>1567</v>
      </c>
      <c r="B215" s="179" t="s">
        <v>1579</v>
      </c>
      <c r="C215" s="187">
        <v>14000</v>
      </c>
      <c r="D215" s="188">
        <v>8.8</v>
      </c>
    </row>
    <row r="216" spans="1:4" ht="12.75">
      <c r="A216" s="186" t="s">
        <v>1567</v>
      </c>
      <c r="B216" s="179" t="s">
        <v>1580</v>
      </c>
      <c r="C216" s="187">
        <v>13700</v>
      </c>
      <c r="D216" s="188">
        <v>9</v>
      </c>
    </row>
    <row r="217" spans="1:4" ht="12.75">
      <c r="A217" s="186" t="s">
        <v>1567</v>
      </c>
      <c r="B217" s="179" t="s">
        <v>1580</v>
      </c>
      <c r="C217" s="187">
        <v>14000</v>
      </c>
      <c r="D217" s="188">
        <v>9</v>
      </c>
    </row>
    <row r="218" spans="1:4" ht="12.75">
      <c r="A218" s="186" t="s">
        <v>1567</v>
      </c>
      <c r="B218" s="179" t="s">
        <v>1581</v>
      </c>
      <c r="C218" s="187">
        <v>13200</v>
      </c>
      <c r="D218" s="188">
        <v>8.7</v>
      </c>
    </row>
    <row r="219" spans="1:4" ht="12.75">
      <c r="A219" s="186" t="s">
        <v>1567</v>
      </c>
      <c r="B219" s="179" t="s">
        <v>1581</v>
      </c>
      <c r="C219" s="187">
        <v>13500</v>
      </c>
      <c r="D219" s="188">
        <v>8.7</v>
      </c>
    </row>
    <row r="220" spans="1:4" ht="12.75">
      <c r="A220" s="186" t="s">
        <v>1567</v>
      </c>
      <c r="B220" s="179" t="s">
        <v>1582</v>
      </c>
      <c r="C220" s="187">
        <v>17650</v>
      </c>
      <c r="D220" s="188">
        <v>8.9</v>
      </c>
    </row>
    <row r="221" spans="1:4" ht="12.75">
      <c r="A221" s="186" t="s">
        <v>1567</v>
      </c>
      <c r="B221" s="179" t="s">
        <v>1582</v>
      </c>
      <c r="C221" s="187">
        <v>18000</v>
      </c>
      <c r="D221" s="188">
        <v>8.9</v>
      </c>
    </row>
    <row r="222" spans="1:4" ht="12.75">
      <c r="A222" s="186" t="s">
        <v>1567</v>
      </c>
      <c r="B222" s="179" t="s">
        <v>1583</v>
      </c>
      <c r="C222" s="187">
        <v>17000</v>
      </c>
      <c r="D222" s="188">
        <v>8.7</v>
      </c>
    </row>
    <row r="223" spans="1:4" ht="12.75">
      <c r="A223" s="186" t="s">
        <v>1567</v>
      </c>
      <c r="B223" s="179" t="s">
        <v>1583</v>
      </c>
      <c r="C223" s="187">
        <v>17400</v>
      </c>
      <c r="D223" s="188">
        <v>8.7</v>
      </c>
    </row>
    <row r="224" spans="1:4" ht="12.75">
      <c r="A224" s="186" t="s">
        <v>1567</v>
      </c>
      <c r="B224" s="179" t="s">
        <v>1584</v>
      </c>
      <c r="C224" s="187">
        <v>20900</v>
      </c>
      <c r="D224" s="188">
        <v>8.9</v>
      </c>
    </row>
    <row r="225" spans="1:4" ht="12.75">
      <c r="A225" s="186" t="s">
        <v>1567</v>
      </c>
      <c r="B225" s="179" t="s">
        <v>1584</v>
      </c>
      <c r="C225" s="187">
        <v>21400</v>
      </c>
      <c r="D225" s="188">
        <v>9</v>
      </c>
    </row>
    <row r="226" spans="1:4" ht="12.75">
      <c r="A226" s="186" t="s">
        <v>1567</v>
      </c>
      <c r="B226" s="179" t="s">
        <v>1585</v>
      </c>
      <c r="C226" s="187">
        <v>20200</v>
      </c>
      <c r="D226" s="188">
        <v>8.6</v>
      </c>
    </row>
    <row r="227" spans="1:4" ht="12.75">
      <c r="A227" s="186" t="s">
        <v>1567</v>
      </c>
      <c r="B227" s="179" t="s">
        <v>1585</v>
      </c>
      <c r="C227" s="187">
        <v>20700</v>
      </c>
      <c r="D227" s="188">
        <v>8.7</v>
      </c>
    </row>
    <row r="228" spans="1:4" ht="12.75">
      <c r="A228" s="186" t="s">
        <v>1586</v>
      </c>
      <c r="B228" s="179" t="s">
        <v>1587</v>
      </c>
      <c r="C228" s="187">
        <v>5000</v>
      </c>
      <c r="D228" s="188">
        <v>8</v>
      </c>
    </row>
    <row r="229" spans="1:4" ht="12.75">
      <c r="A229" s="186" t="s">
        <v>1586</v>
      </c>
      <c r="B229" s="179" t="s">
        <v>1587</v>
      </c>
      <c r="C229" s="187">
        <v>5000</v>
      </c>
      <c r="D229" s="188">
        <v>8</v>
      </c>
    </row>
    <row r="230" spans="1:4" ht="12.75">
      <c r="A230" s="186" t="s">
        <v>1586</v>
      </c>
      <c r="B230" s="179" t="s">
        <v>1588</v>
      </c>
      <c r="C230" s="187">
        <v>7000</v>
      </c>
      <c r="D230" s="188">
        <v>9.2</v>
      </c>
    </row>
    <row r="231" spans="1:4" ht="12.75">
      <c r="A231" s="186" t="s">
        <v>1586</v>
      </c>
      <c r="B231" s="179" t="s">
        <v>1588</v>
      </c>
      <c r="C231" s="187">
        <v>7000</v>
      </c>
      <c r="D231" s="188">
        <v>9.2</v>
      </c>
    </row>
    <row r="232" spans="1:4" ht="12.75">
      <c r="A232" s="186" t="s">
        <v>1586</v>
      </c>
      <c r="B232" s="186" t="s">
        <v>1588</v>
      </c>
      <c r="C232" s="189">
        <v>7000</v>
      </c>
      <c r="D232" s="190">
        <v>9.2</v>
      </c>
    </row>
    <row r="233" spans="1:4" ht="12.75">
      <c r="A233" s="186" t="s">
        <v>1586</v>
      </c>
      <c r="B233" s="179" t="s">
        <v>1589</v>
      </c>
      <c r="C233" s="187">
        <v>10000</v>
      </c>
      <c r="D233" s="188">
        <v>9.5</v>
      </c>
    </row>
    <row r="234" spans="1:4" ht="12.75">
      <c r="A234" s="186" t="s">
        <v>1586</v>
      </c>
      <c r="B234" s="179" t="s">
        <v>1589</v>
      </c>
      <c r="C234" s="187">
        <v>10000</v>
      </c>
      <c r="D234" s="188">
        <v>9.5</v>
      </c>
    </row>
    <row r="235" spans="1:4" ht="12.75">
      <c r="A235" s="186" t="s">
        <v>1586</v>
      </c>
      <c r="B235" s="186" t="s">
        <v>1589</v>
      </c>
      <c r="C235" s="189">
        <v>10000</v>
      </c>
      <c r="D235" s="190">
        <v>9.5</v>
      </c>
    </row>
    <row r="236" spans="1:4" ht="12.75">
      <c r="A236" s="186" t="s">
        <v>1586</v>
      </c>
      <c r="B236" s="179" t="s">
        <v>1590</v>
      </c>
      <c r="C236" s="187">
        <v>17500</v>
      </c>
      <c r="D236" s="188">
        <v>9</v>
      </c>
    </row>
    <row r="237" spans="1:4" ht="12.75">
      <c r="A237" s="186" t="s">
        <v>1586</v>
      </c>
      <c r="B237" s="179" t="s">
        <v>1590</v>
      </c>
      <c r="C237" s="187">
        <v>18000</v>
      </c>
      <c r="D237" s="188">
        <v>9</v>
      </c>
    </row>
    <row r="238" spans="1:4" ht="12.75">
      <c r="A238" s="186" t="s">
        <v>1586</v>
      </c>
      <c r="B238" s="179" t="s">
        <v>1590</v>
      </c>
      <c r="C238" s="187">
        <v>17500</v>
      </c>
      <c r="D238" s="188">
        <v>9</v>
      </c>
    </row>
    <row r="239" spans="1:4" ht="12.75">
      <c r="A239" s="186" t="s">
        <v>1586</v>
      </c>
      <c r="B239" s="179" t="s">
        <v>1590</v>
      </c>
      <c r="C239" s="187">
        <v>18000</v>
      </c>
      <c r="D239" s="188">
        <v>9</v>
      </c>
    </row>
    <row r="240" spans="1:4" ht="12.75">
      <c r="A240" s="191" t="s">
        <v>1591</v>
      </c>
      <c r="B240" s="191" t="s">
        <v>1592</v>
      </c>
      <c r="C240" s="192">
        <v>15000</v>
      </c>
      <c r="D240" s="192">
        <v>10.2</v>
      </c>
    </row>
    <row r="241" spans="1:4" ht="12.75">
      <c r="A241" s="191" t="s">
        <v>1591</v>
      </c>
      <c r="B241" s="191" t="s">
        <v>1593</v>
      </c>
      <c r="C241" s="192">
        <v>21000</v>
      </c>
      <c r="D241" s="192">
        <v>9.2</v>
      </c>
    </row>
    <row r="242" spans="1:4" ht="12.75">
      <c r="A242" s="186" t="s">
        <v>481</v>
      </c>
      <c r="B242" s="179" t="s">
        <v>1594</v>
      </c>
      <c r="C242" s="187">
        <v>17200</v>
      </c>
      <c r="D242" s="188">
        <v>9.2</v>
      </c>
    </row>
    <row r="243" spans="1:4" ht="12.75">
      <c r="A243" s="186" t="s">
        <v>481</v>
      </c>
      <c r="B243" s="179" t="s">
        <v>1594</v>
      </c>
      <c r="C243" s="187">
        <v>17500</v>
      </c>
      <c r="D243" s="188">
        <v>9.2</v>
      </c>
    </row>
    <row r="244" spans="1:4" ht="12.75">
      <c r="A244" s="186" t="s">
        <v>481</v>
      </c>
      <c r="B244" s="179" t="s">
        <v>1595</v>
      </c>
      <c r="C244" s="187">
        <v>11500</v>
      </c>
      <c r="D244" s="188">
        <v>8.7</v>
      </c>
    </row>
    <row r="245" spans="1:4" ht="12.75">
      <c r="A245" s="186" t="s">
        <v>481</v>
      </c>
      <c r="B245" s="179" t="s">
        <v>1596</v>
      </c>
      <c r="C245" s="187">
        <v>11500</v>
      </c>
      <c r="D245" s="188">
        <v>8.7</v>
      </c>
    </row>
    <row r="246" spans="1:4" ht="12.75">
      <c r="A246" s="186" t="s">
        <v>481</v>
      </c>
      <c r="B246" s="179" t="s">
        <v>1597</v>
      </c>
      <c r="C246" s="187">
        <v>11500</v>
      </c>
      <c r="D246" s="188">
        <v>8.7</v>
      </c>
    </row>
    <row r="247" spans="1:4" ht="12.75">
      <c r="A247" s="186" t="s">
        <v>481</v>
      </c>
      <c r="B247" s="179" t="s">
        <v>1598</v>
      </c>
      <c r="C247" s="187">
        <v>11500</v>
      </c>
      <c r="D247" s="188">
        <v>8.7</v>
      </c>
    </row>
    <row r="248" spans="1:4" ht="12.75">
      <c r="A248" s="186" t="s">
        <v>481</v>
      </c>
      <c r="B248" s="179" t="s">
        <v>1599</v>
      </c>
      <c r="C248" s="187">
        <v>13500</v>
      </c>
      <c r="D248" s="188">
        <v>8.8</v>
      </c>
    </row>
    <row r="249" spans="1:4" ht="12.75">
      <c r="A249" s="186" t="s">
        <v>481</v>
      </c>
      <c r="B249" s="179" t="s">
        <v>1600</v>
      </c>
      <c r="C249" s="187">
        <v>6800</v>
      </c>
      <c r="D249" s="188">
        <v>9.5</v>
      </c>
    </row>
    <row r="250" spans="1:4" ht="12.75">
      <c r="A250" s="186" t="s">
        <v>481</v>
      </c>
      <c r="B250" s="179" t="s">
        <v>1601</v>
      </c>
      <c r="C250" s="187">
        <v>6800</v>
      </c>
      <c r="D250" s="188">
        <v>9.5</v>
      </c>
    </row>
    <row r="251" spans="1:4" ht="12.75">
      <c r="A251" s="186" t="s">
        <v>481</v>
      </c>
      <c r="B251" s="179" t="s">
        <v>1602</v>
      </c>
      <c r="C251" s="187">
        <v>8800</v>
      </c>
      <c r="D251" s="188">
        <v>9.5</v>
      </c>
    </row>
    <row r="252" spans="1:4" ht="12.75">
      <c r="A252" s="186" t="s">
        <v>481</v>
      </c>
      <c r="B252" s="179" t="s">
        <v>1603</v>
      </c>
      <c r="C252" s="187">
        <v>8800</v>
      </c>
      <c r="D252" s="188">
        <v>9.5</v>
      </c>
    </row>
    <row r="253" spans="1:4" ht="12.75">
      <c r="A253" s="186" t="s">
        <v>481</v>
      </c>
      <c r="B253" s="179" t="s">
        <v>1604</v>
      </c>
      <c r="C253" s="187">
        <v>7100</v>
      </c>
      <c r="D253" s="188">
        <v>11</v>
      </c>
    </row>
    <row r="254" spans="1:4" ht="12.75">
      <c r="A254" s="186" t="s">
        <v>481</v>
      </c>
      <c r="B254" s="179" t="s">
        <v>1605</v>
      </c>
      <c r="C254" s="187">
        <v>7100</v>
      </c>
      <c r="D254" s="188">
        <v>11.3</v>
      </c>
    </row>
    <row r="255" spans="1:4" ht="12.75">
      <c r="A255" s="186" t="s">
        <v>481</v>
      </c>
      <c r="B255" s="179" t="s">
        <v>1605</v>
      </c>
      <c r="C255" s="187">
        <v>7100</v>
      </c>
      <c r="D255" s="188">
        <v>11</v>
      </c>
    </row>
    <row r="256" spans="1:4" ht="12.75">
      <c r="A256" s="186" t="s">
        <v>481</v>
      </c>
      <c r="B256" s="179" t="s">
        <v>1606</v>
      </c>
      <c r="C256" s="187">
        <v>7100</v>
      </c>
      <c r="D256" s="188">
        <v>11</v>
      </c>
    </row>
    <row r="257" spans="1:4" ht="12.75">
      <c r="A257" s="186" t="s">
        <v>481</v>
      </c>
      <c r="B257" s="179" t="s">
        <v>1607</v>
      </c>
      <c r="C257" s="187">
        <v>7100</v>
      </c>
      <c r="D257" s="188">
        <v>11</v>
      </c>
    </row>
    <row r="258" spans="1:4" ht="12.75">
      <c r="A258" s="186" t="s">
        <v>481</v>
      </c>
      <c r="B258" s="179" t="s">
        <v>1608</v>
      </c>
      <c r="C258" s="187">
        <v>9300</v>
      </c>
      <c r="D258" s="188">
        <v>10.2</v>
      </c>
    </row>
    <row r="259" spans="1:4" ht="12.75">
      <c r="A259" s="186" t="s">
        <v>481</v>
      </c>
      <c r="B259" s="179" t="s">
        <v>1609</v>
      </c>
      <c r="C259" s="187">
        <v>8800</v>
      </c>
      <c r="D259" s="188">
        <v>10.2</v>
      </c>
    </row>
    <row r="260" spans="1:4" ht="12.75">
      <c r="A260" s="186" t="s">
        <v>481</v>
      </c>
      <c r="B260" s="179" t="s">
        <v>1609</v>
      </c>
      <c r="C260" s="187">
        <v>9000</v>
      </c>
      <c r="D260" s="188">
        <v>10.2</v>
      </c>
    </row>
    <row r="261" spans="1:4" ht="12.75">
      <c r="A261" s="186" t="s">
        <v>481</v>
      </c>
      <c r="B261" s="179" t="s">
        <v>1610</v>
      </c>
      <c r="C261" s="187">
        <v>9300</v>
      </c>
      <c r="D261" s="188">
        <v>10.2</v>
      </c>
    </row>
    <row r="262" spans="1:4" ht="12.75">
      <c r="A262" s="186" t="s">
        <v>481</v>
      </c>
      <c r="B262" s="179" t="s">
        <v>536</v>
      </c>
      <c r="C262" s="187">
        <v>9000</v>
      </c>
      <c r="D262" s="188">
        <v>10.2</v>
      </c>
    </row>
    <row r="263" spans="1:4" ht="12.75">
      <c r="A263" s="186" t="s">
        <v>481</v>
      </c>
      <c r="B263" s="179" t="s">
        <v>537</v>
      </c>
      <c r="C263" s="187">
        <v>11800</v>
      </c>
      <c r="D263" s="188">
        <v>9</v>
      </c>
    </row>
    <row r="264" spans="1:4" ht="12.75">
      <c r="A264" s="186" t="s">
        <v>481</v>
      </c>
      <c r="B264" s="179" t="s">
        <v>538</v>
      </c>
      <c r="C264" s="187">
        <v>11600</v>
      </c>
      <c r="D264" s="188">
        <v>9</v>
      </c>
    </row>
    <row r="265" spans="1:4" ht="12.75">
      <c r="A265" s="186" t="s">
        <v>481</v>
      </c>
      <c r="B265" s="179" t="s">
        <v>538</v>
      </c>
      <c r="C265" s="187">
        <v>11800</v>
      </c>
      <c r="D265" s="188">
        <v>9</v>
      </c>
    </row>
    <row r="266" spans="1:4" ht="12.75">
      <c r="A266" s="186" t="s">
        <v>481</v>
      </c>
      <c r="B266" s="179" t="s">
        <v>539</v>
      </c>
      <c r="C266" s="187">
        <v>12000</v>
      </c>
      <c r="D266" s="188">
        <v>9.2</v>
      </c>
    </row>
    <row r="267" spans="1:4" ht="12.75">
      <c r="A267" s="186" t="s">
        <v>481</v>
      </c>
      <c r="B267" s="179" t="s">
        <v>540</v>
      </c>
      <c r="C267" s="187">
        <v>11800</v>
      </c>
      <c r="D267" s="188">
        <v>9</v>
      </c>
    </row>
    <row r="268" spans="1:4" ht="12.75">
      <c r="A268" s="186" t="s">
        <v>481</v>
      </c>
      <c r="B268" s="179" t="s">
        <v>541</v>
      </c>
      <c r="C268" s="187">
        <v>13500</v>
      </c>
      <c r="D268" s="188">
        <v>8.8</v>
      </c>
    </row>
    <row r="269" spans="1:4" ht="12.75">
      <c r="A269" s="186" t="s">
        <v>481</v>
      </c>
      <c r="B269" s="179" t="s">
        <v>542</v>
      </c>
      <c r="C269" s="187">
        <v>13200</v>
      </c>
      <c r="D269" s="188">
        <v>8.8</v>
      </c>
    </row>
    <row r="270" spans="1:4" ht="12.75">
      <c r="A270" s="186" t="s">
        <v>481</v>
      </c>
      <c r="B270" s="179" t="s">
        <v>542</v>
      </c>
      <c r="C270" s="187">
        <v>13500</v>
      </c>
      <c r="D270" s="188">
        <v>8.8</v>
      </c>
    </row>
    <row r="271" spans="1:4" ht="12.75">
      <c r="A271" s="186" t="s">
        <v>481</v>
      </c>
      <c r="B271" s="179" t="s">
        <v>543</v>
      </c>
      <c r="C271" s="187">
        <v>13700</v>
      </c>
      <c r="D271" s="188">
        <v>9</v>
      </c>
    </row>
    <row r="272" spans="1:4" ht="12.75">
      <c r="A272" s="186" t="s">
        <v>481</v>
      </c>
      <c r="B272" s="179" t="s">
        <v>544</v>
      </c>
      <c r="C272" s="187">
        <v>13700</v>
      </c>
      <c r="D272" s="188">
        <v>10.4</v>
      </c>
    </row>
    <row r="273" spans="1:4" ht="12.75">
      <c r="A273" s="186" t="s">
        <v>481</v>
      </c>
      <c r="B273" s="179" t="s">
        <v>545</v>
      </c>
      <c r="C273" s="187">
        <v>11600</v>
      </c>
      <c r="D273" s="188">
        <v>9</v>
      </c>
    </row>
    <row r="274" spans="1:4" ht="12.75">
      <c r="A274" s="186" t="s">
        <v>481</v>
      </c>
      <c r="B274" s="179" t="s">
        <v>545</v>
      </c>
      <c r="C274" s="187">
        <v>11800</v>
      </c>
      <c r="D274" s="188">
        <v>9</v>
      </c>
    </row>
    <row r="275" spans="1:4" ht="12.75">
      <c r="A275" s="186" t="s">
        <v>481</v>
      </c>
      <c r="B275" s="179" t="s">
        <v>546</v>
      </c>
      <c r="C275" s="187">
        <v>11800</v>
      </c>
      <c r="D275" s="188">
        <v>9</v>
      </c>
    </row>
    <row r="276" spans="1:4" ht="12.75">
      <c r="A276" s="186" t="s">
        <v>481</v>
      </c>
      <c r="B276" s="179" t="s">
        <v>547</v>
      </c>
      <c r="C276" s="187">
        <v>11500</v>
      </c>
      <c r="D276" s="188">
        <v>8.7</v>
      </c>
    </row>
    <row r="277" spans="1:4" ht="12.75">
      <c r="A277" s="186" t="s">
        <v>481</v>
      </c>
      <c r="B277" s="179" t="s">
        <v>548</v>
      </c>
      <c r="C277" s="187">
        <v>11500</v>
      </c>
      <c r="D277" s="188">
        <v>8.7</v>
      </c>
    </row>
    <row r="278" spans="1:4" ht="12.75">
      <c r="A278" s="186" t="s">
        <v>481</v>
      </c>
      <c r="B278" s="179" t="s">
        <v>549</v>
      </c>
      <c r="C278" s="187">
        <v>13500</v>
      </c>
      <c r="D278" s="188">
        <v>8.8</v>
      </c>
    </row>
    <row r="279" spans="1:4" ht="12.75">
      <c r="A279" s="186" t="s">
        <v>481</v>
      </c>
      <c r="B279" s="179" t="s">
        <v>550</v>
      </c>
      <c r="C279" s="187">
        <v>11500</v>
      </c>
      <c r="D279" s="188">
        <v>8.7</v>
      </c>
    </row>
    <row r="280" spans="1:4" ht="12.75">
      <c r="A280" s="186" t="s">
        <v>481</v>
      </c>
      <c r="B280" s="179" t="s">
        <v>551</v>
      </c>
      <c r="C280" s="187">
        <v>11500</v>
      </c>
      <c r="D280" s="188">
        <v>8.7</v>
      </c>
    </row>
    <row r="281" spans="1:4" ht="12.75">
      <c r="A281" s="186" t="s">
        <v>481</v>
      </c>
      <c r="B281" s="179" t="s">
        <v>552</v>
      </c>
      <c r="C281" s="187">
        <v>7100</v>
      </c>
      <c r="D281" s="188">
        <v>11</v>
      </c>
    </row>
    <row r="282" spans="1:4" ht="12.75">
      <c r="A282" s="186" t="s">
        <v>481</v>
      </c>
      <c r="B282" s="179" t="s">
        <v>553</v>
      </c>
      <c r="C282" s="187">
        <v>7100</v>
      </c>
      <c r="D282" s="188">
        <v>11.3</v>
      </c>
    </row>
    <row r="283" spans="1:4" ht="12.75">
      <c r="A283" s="186" t="s">
        <v>481</v>
      </c>
      <c r="B283" s="179" t="s">
        <v>553</v>
      </c>
      <c r="C283" s="187">
        <v>7100</v>
      </c>
      <c r="D283" s="188">
        <v>11</v>
      </c>
    </row>
    <row r="284" spans="1:4" ht="12.75">
      <c r="A284" s="186" t="s">
        <v>481</v>
      </c>
      <c r="B284" s="179" t="s">
        <v>553</v>
      </c>
      <c r="C284" s="187">
        <v>9000</v>
      </c>
      <c r="D284" s="188">
        <v>10.2</v>
      </c>
    </row>
    <row r="285" spans="1:4" ht="12.75">
      <c r="A285" s="186" t="s">
        <v>481</v>
      </c>
      <c r="B285" s="179" t="s">
        <v>554</v>
      </c>
      <c r="C285" s="187">
        <v>7100</v>
      </c>
      <c r="D285" s="188">
        <v>11</v>
      </c>
    </row>
    <row r="286" spans="1:4" ht="12.75">
      <c r="A286" s="186" t="s">
        <v>481</v>
      </c>
      <c r="B286" s="179" t="s">
        <v>555</v>
      </c>
      <c r="C286" s="187">
        <v>7100</v>
      </c>
      <c r="D286" s="188">
        <v>11</v>
      </c>
    </row>
    <row r="287" spans="1:4" ht="12.75">
      <c r="A287" s="186" t="s">
        <v>481</v>
      </c>
      <c r="B287" s="179" t="s">
        <v>555</v>
      </c>
      <c r="C287" s="187">
        <v>9000</v>
      </c>
      <c r="D287" s="188">
        <v>10.2</v>
      </c>
    </row>
    <row r="288" spans="1:4" ht="12.75">
      <c r="A288" s="186" t="s">
        <v>481</v>
      </c>
      <c r="B288" s="179" t="s">
        <v>556</v>
      </c>
      <c r="C288" s="187">
        <v>9300</v>
      </c>
      <c r="D288" s="188">
        <v>10.2</v>
      </c>
    </row>
    <row r="289" spans="1:4" ht="12.75">
      <c r="A289" s="186" t="s">
        <v>481</v>
      </c>
      <c r="B289" s="179" t="s">
        <v>557</v>
      </c>
      <c r="C289" s="187">
        <v>9300</v>
      </c>
      <c r="D289" s="188">
        <v>10.2</v>
      </c>
    </row>
    <row r="290" spans="1:4" ht="12.75">
      <c r="A290" s="186" t="s">
        <v>481</v>
      </c>
      <c r="B290" s="179" t="s">
        <v>558</v>
      </c>
      <c r="C290" s="187">
        <v>11800</v>
      </c>
      <c r="D290" s="188">
        <v>9</v>
      </c>
    </row>
    <row r="291" spans="1:4" ht="12.75">
      <c r="A291" s="186" t="s">
        <v>481</v>
      </c>
      <c r="B291" s="179" t="s">
        <v>559</v>
      </c>
      <c r="C291" s="187">
        <v>11600</v>
      </c>
      <c r="D291" s="188">
        <v>9</v>
      </c>
    </row>
    <row r="292" spans="1:4" ht="12.75">
      <c r="A292" s="186" t="s">
        <v>481</v>
      </c>
      <c r="B292" s="179" t="s">
        <v>559</v>
      </c>
      <c r="C292" s="187">
        <v>11800</v>
      </c>
      <c r="D292" s="188">
        <v>9</v>
      </c>
    </row>
    <row r="293" spans="1:4" ht="12.75">
      <c r="A293" s="186" t="s">
        <v>481</v>
      </c>
      <c r="B293" s="179" t="s">
        <v>560</v>
      </c>
      <c r="C293" s="187">
        <v>11800</v>
      </c>
      <c r="D293" s="188">
        <v>9</v>
      </c>
    </row>
    <row r="294" spans="1:4" ht="12.75">
      <c r="A294" s="186" t="s">
        <v>481</v>
      </c>
      <c r="B294" s="179" t="s">
        <v>561</v>
      </c>
      <c r="C294" s="187">
        <v>11800</v>
      </c>
      <c r="D294" s="188">
        <v>9</v>
      </c>
    </row>
    <row r="295" spans="1:4" ht="12.75">
      <c r="A295" s="186" t="s">
        <v>481</v>
      </c>
      <c r="B295" s="179" t="s">
        <v>562</v>
      </c>
      <c r="C295" s="187">
        <v>13500</v>
      </c>
      <c r="D295" s="188">
        <v>8.8</v>
      </c>
    </row>
    <row r="296" spans="1:4" ht="12.75">
      <c r="A296" s="186" t="s">
        <v>481</v>
      </c>
      <c r="B296" s="179" t="s">
        <v>563</v>
      </c>
      <c r="C296" s="187">
        <v>13200</v>
      </c>
      <c r="D296" s="188">
        <v>8.8</v>
      </c>
    </row>
    <row r="297" spans="1:4" ht="12.75">
      <c r="A297" s="186" t="s">
        <v>481</v>
      </c>
      <c r="B297" s="179" t="s">
        <v>563</v>
      </c>
      <c r="C297" s="187">
        <v>13500</v>
      </c>
      <c r="D297" s="188">
        <v>9</v>
      </c>
    </row>
    <row r="298" spans="1:4" ht="12.75">
      <c r="A298" s="186" t="s">
        <v>481</v>
      </c>
      <c r="B298" s="179" t="s">
        <v>564</v>
      </c>
      <c r="C298" s="187">
        <v>13700</v>
      </c>
      <c r="D298" s="188">
        <v>9</v>
      </c>
    </row>
    <row r="299" spans="1:4" ht="12.75">
      <c r="A299" s="186" t="s">
        <v>481</v>
      </c>
      <c r="B299" s="179" t="s">
        <v>565</v>
      </c>
      <c r="C299" s="187">
        <v>13700</v>
      </c>
      <c r="D299" s="188">
        <v>10.4</v>
      </c>
    </row>
    <row r="300" spans="1:4" ht="12.75">
      <c r="A300" s="186" t="s">
        <v>481</v>
      </c>
      <c r="B300" s="179" t="s">
        <v>566</v>
      </c>
      <c r="C300" s="187">
        <v>7100</v>
      </c>
      <c r="D300" s="188">
        <v>11</v>
      </c>
    </row>
    <row r="301" spans="1:4" ht="12.75">
      <c r="A301" s="186" t="s">
        <v>481</v>
      </c>
      <c r="B301" s="179" t="s">
        <v>567</v>
      </c>
      <c r="C301" s="187">
        <v>7100</v>
      </c>
      <c r="D301" s="188">
        <v>11.3</v>
      </c>
    </row>
    <row r="302" spans="1:4" ht="12.75">
      <c r="A302" s="186" t="s">
        <v>481</v>
      </c>
      <c r="B302" s="179" t="s">
        <v>567</v>
      </c>
      <c r="C302" s="187">
        <v>7100</v>
      </c>
      <c r="D302" s="188">
        <v>11</v>
      </c>
    </row>
    <row r="303" spans="1:4" ht="12.75">
      <c r="A303" s="186" t="s">
        <v>481</v>
      </c>
      <c r="B303" s="179" t="s">
        <v>567</v>
      </c>
      <c r="C303" s="187">
        <v>9000</v>
      </c>
      <c r="D303" s="188">
        <v>10.2</v>
      </c>
    </row>
    <row r="304" spans="1:4" ht="12.75">
      <c r="A304" s="186" t="s">
        <v>481</v>
      </c>
      <c r="B304" s="179" t="s">
        <v>568</v>
      </c>
      <c r="C304" s="187">
        <v>7100</v>
      </c>
      <c r="D304" s="188">
        <v>11</v>
      </c>
    </row>
    <row r="305" spans="1:4" ht="12.75">
      <c r="A305" s="186" t="s">
        <v>481</v>
      </c>
      <c r="B305" s="179" t="s">
        <v>569</v>
      </c>
      <c r="C305" s="187">
        <v>7100</v>
      </c>
      <c r="D305" s="188">
        <v>11</v>
      </c>
    </row>
    <row r="306" spans="1:4" ht="12.75">
      <c r="A306" s="186" t="s">
        <v>481</v>
      </c>
      <c r="B306" s="179" t="s">
        <v>569</v>
      </c>
      <c r="C306" s="187">
        <v>9000</v>
      </c>
      <c r="D306" s="188">
        <v>10.2</v>
      </c>
    </row>
    <row r="307" spans="1:4" ht="12.75">
      <c r="A307" s="186" t="s">
        <v>481</v>
      </c>
      <c r="B307" s="179" t="s">
        <v>570</v>
      </c>
      <c r="C307" s="187">
        <v>9300</v>
      </c>
      <c r="D307" s="188">
        <v>10.2</v>
      </c>
    </row>
    <row r="308" spans="1:4" ht="12.75">
      <c r="A308" s="186" t="s">
        <v>481</v>
      </c>
      <c r="B308" s="179" t="s">
        <v>571</v>
      </c>
      <c r="C308" s="187">
        <v>9300</v>
      </c>
      <c r="D308" s="188">
        <v>10.2</v>
      </c>
    </row>
    <row r="309" spans="1:4" ht="12.75">
      <c r="A309" s="186" t="s">
        <v>481</v>
      </c>
      <c r="B309" s="179" t="s">
        <v>572</v>
      </c>
      <c r="C309" s="187">
        <v>11800</v>
      </c>
      <c r="D309" s="188">
        <v>9</v>
      </c>
    </row>
    <row r="310" spans="1:4" ht="12.75">
      <c r="A310" s="186" t="s">
        <v>481</v>
      </c>
      <c r="B310" s="179" t="s">
        <v>573</v>
      </c>
      <c r="C310" s="187">
        <v>11600</v>
      </c>
      <c r="D310" s="188">
        <v>9</v>
      </c>
    </row>
    <row r="311" spans="1:4" ht="12.75">
      <c r="A311" s="186" t="s">
        <v>481</v>
      </c>
      <c r="B311" s="179" t="s">
        <v>573</v>
      </c>
      <c r="C311" s="187">
        <v>11800</v>
      </c>
      <c r="D311" s="188">
        <v>9</v>
      </c>
    </row>
    <row r="312" spans="1:4" ht="12.75">
      <c r="A312" s="186" t="s">
        <v>481</v>
      </c>
      <c r="B312" s="179" t="s">
        <v>574</v>
      </c>
      <c r="C312" s="187">
        <v>11800</v>
      </c>
      <c r="D312" s="188">
        <v>9</v>
      </c>
    </row>
    <row r="313" spans="1:4" ht="12.75">
      <c r="A313" s="186" t="s">
        <v>481</v>
      </c>
      <c r="B313" s="179" t="s">
        <v>575</v>
      </c>
      <c r="C313" s="187">
        <v>11800</v>
      </c>
      <c r="D313" s="188">
        <v>9</v>
      </c>
    </row>
    <row r="314" spans="1:4" ht="12.75">
      <c r="A314" s="186" t="s">
        <v>481</v>
      </c>
      <c r="B314" s="179" t="s">
        <v>576</v>
      </c>
      <c r="C314" s="187">
        <v>13500</v>
      </c>
      <c r="D314" s="188">
        <v>8.8</v>
      </c>
    </row>
    <row r="315" spans="1:4" ht="12.75">
      <c r="A315" s="186" t="s">
        <v>481</v>
      </c>
      <c r="B315" s="179" t="s">
        <v>577</v>
      </c>
      <c r="C315" s="187">
        <v>13200</v>
      </c>
      <c r="D315" s="188">
        <v>8.8</v>
      </c>
    </row>
    <row r="316" spans="1:4" ht="12.75">
      <c r="A316" s="186" t="s">
        <v>481</v>
      </c>
      <c r="B316" s="179" t="s">
        <v>577</v>
      </c>
      <c r="C316" s="187">
        <v>13500</v>
      </c>
      <c r="D316" s="188">
        <v>8.8</v>
      </c>
    </row>
    <row r="317" spans="1:4" ht="12.75">
      <c r="A317" s="186" t="s">
        <v>481</v>
      </c>
      <c r="B317" s="179" t="s">
        <v>578</v>
      </c>
      <c r="C317" s="187">
        <v>13700</v>
      </c>
      <c r="D317" s="188">
        <v>9</v>
      </c>
    </row>
    <row r="318" spans="1:4" ht="12.75">
      <c r="A318" s="186" t="s">
        <v>481</v>
      </c>
      <c r="B318" s="179" t="s">
        <v>579</v>
      </c>
      <c r="C318" s="187">
        <v>13700</v>
      </c>
      <c r="D318" s="188">
        <v>10.4</v>
      </c>
    </row>
    <row r="319" spans="1:4" ht="12.75">
      <c r="A319" s="186" t="s">
        <v>481</v>
      </c>
      <c r="B319" s="179" t="s">
        <v>580</v>
      </c>
      <c r="C319" s="187">
        <v>11800</v>
      </c>
      <c r="D319" s="188">
        <v>9</v>
      </c>
    </row>
    <row r="320" spans="1:4" ht="12.75">
      <c r="A320" s="186" t="s">
        <v>481</v>
      </c>
      <c r="B320" s="179" t="s">
        <v>581</v>
      </c>
      <c r="C320" s="187">
        <v>11800</v>
      </c>
      <c r="D320" s="188">
        <v>9</v>
      </c>
    </row>
    <row r="321" spans="1:4" ht="12.75">
      <c r="A321" s="186" t="s">
        <v>481</v>
      </c>
      <c r="B321" s="179" t="s">
        <v>582</v>
      </c>
      <c r="C321" s="187">
        <v>13500</v>
      </c>
      <c r="D321" s="188">
        <v>8.8</v>
      </c>
    </row>
    <row r="322" spans="1:4" ht="12.75">
      <c r="A322" s="186" t="s">
        <v>481</v>
      </c>
      <c r="B322" s="179" t="s">
        <v>583</v>
      </c>
      <c r="C322" s="187">
        <v>13200</v>
      </c>
      <c r="D322" s="188">
        <v>8.8</v>
      </c>
    </row>
    <row r="323" spans="1:4" ht="12.75">
      <c r="A323" s="186" t="s">
        <v>481</v>
      </c>
      <c r="B323" s="179" t="s">
        <v>583</v>
      </c>
      <c r="C323" s="187">
        <v>13500</v>
      </c>
      <c r="D323" s="188">
        <v>8.8</v>
      </c>
    </row>
    <row r="324" spans="1:4" ht="12.75">
      <c r="A324" s="186" t="s">
        <v>481</v>
      </c>
      <c r="B324" s="179" t="s">
        <v>584</v>
      </c>
      <c r="C324" s="187">
        <v>13700</v>
      </c>
      <c r="D324" s="188">
        <v>9</v>
      </c>
    </row>
    <row r="325" spans="1:4" ht="12.75">
      <c r="A325" s="186" t="s">
        <v>481</v>
      </c>
      <c r="B325" s="179" t="s">
        <v>585</v>
      </c>
      <c r="C325" s="187">
        <v>13700</v>
      </c>
      <c r="D325" s="188">
        <v>10.4</v>
      </c>
    </row>
    <row r="326" spans="1:4" ht="12.75">
      <c r="A326" s="186" t="s">
        <v>481</v>
      </c>
      <c r="B326" s="179" t="s">
        <v>586</v>
      </c>
      <c r="C326" s="187">
        <v>8800</v>
      </c>
      <c r="D326" s="188">
        <v>10.2</v>
      </c>
    </row>
    <row r="327" spans="1:4" ht="12.75">
      <c r="A327" s="186" t="s">
        <v>481</v>
      </c>
      <c r="B327" s="179" t="s">
        <v>587</v>
      </c>
      <c r="C327" s="187">
        <v>11800</v>
      </c>
      <c r="D327" s="188">
        <v>9</v>
      </c>
    </row>
    <row r="328" spans="1:4" ht="12.75">
      <c r="A328" s="186" t="s">
        <v>481</v>
      </c>
      <c r="B328" s="179" t="s">
        <v>587</v>
      </c>
      <c r="C328" s="187">
        <v>12000</v>
      </c>
      <c r="D328" s="188">
        <v>9</v>
      </c>
    </row>
    <row r="329" spans="1:4" ht="12.75">
      <c r="A329" s="186" t="s">
        <v>481</v>
      </c>
      <c r="B329" s="179" t="s">
        <v>588</v>
      </c>
      <c r="C329" s="187">
        <v>12000</v>
      </c>
      <c r="D329" s="188">
        <v>9</v>
      </c>
    </row>
    <row r="330" spans="1:4" ht="12.75">
      <c r="A330" s="186" t="s">
        <v>481</v>
      </c>
      <c r="B330" s="179" t="s">
        <v>589</v>
      </c>
      <c r="C330" s="187">
        <v>8800</v>
      </c>
      <c r="D330" s="188">
        <v>10.2</v>
      </c>
    </row>
    <row r="331" spans="1:4" ht="12.75">
      <c r="A331" s="186" t="s">
        <v>481</v>
      </c>
      <c r="B331" s="179" t="s">
        <v>590</v>
      </c>
      <c r="C331" s="187">
        <v>11800</v>
      </c>
      <c r="D331" s="188">
        <v>9</v>
      </c>
    </row>
    <row r="332" spans="1:4" ht="12.75">
      <c r="A332" s="186" t="s">
        <v>481</v>
      </c>
      <c r="B332" s="179" t="s">
        <v>590</v>
      </c>
      <c r="C332" s="187">
        <v>12000</v>
      </c>
      <c r="D332" s="188">
        <v>9</v>
      </c>
    </row>
    <row r="333" spans="1:4" ht="12.75">
      <c r="A333" s="186" t="s">
        <v>481</v>
      </c>
      <c r="B333" s="179" t="s">
        <v>591</v>
      </c>
      <c r="C333" s="187">
        <v>12000</v>
      </c>
      <c r="D333" s="188">
        <v>9</v>
      </c>
    </row>
    <row r="334" spans="1:4" ht="12.75">
      <c r="A334" s="186" t="s">
        <v>481</v>
      </c>
      <c r="B334" s="179" t="s">
        <v>592</v>
      </c>
      <c r="C334" s="187">
        <v>11800</v>
      </c>
      <c r="D334" s="188">
        <v>9</v>
      </c>
    </row>
    <row r="335" spans="1:4" ht="12.75">
      <c r="A335" s="186" t="s">
        <v>481</v>
      </c>
      <c r="B335" s="179" t="s">
        <v>592</v>
      </c>
      <c r="C335" s="187">
        <v>12000</v>
      </c>
      <c r="D335" s="188">
        <v>9</v>
      </c>
    </row>
    <row r="336" spans="1:4" ht="12.75">
      <c r="A336" s="186" t="s">
        <v>481</v>
      </c>
      <c r="B336" s="179" t="s">
        <v>593</v>
      </c>
      <c r="C336" s="187">
        <v>12000</v>
      </c>
      <c r="D336" s="188">
        <v>9</v>
      </c>
    </row>
    <row r="337" spans="1:4" ht="12.75">
      <c r="A337" s="191" t="s">
        <v>464</v>
      </c>
      <c r="B337" s="191" t="s">
        <v>1411</v>
      </c>
      <c r="C337" s="192">
        <v>6000</v>
      </c>
      <c r="D337" s="192">
        <v>10.7</v>
      </c>
    </row>
    <row r="338" spans="1:4" ht="12.75">
      <c r="A338" s="191" t="s">
        <v>464</v>
      </c>
      <c r="B338" s="191" t="s">
        <v>594</v>
      </c>
      <c r="C338" s="192">
        <v>7000</v>
      </c>
      <c r="D338" s="192">
        <v>10.5</v>
      </c>
    </row>
    <row r="339" spans="1:4" ht="12.75">
      <c r="A339" s="179" t="s">
        <v>481</v>
      </c>
      <c r="B339" s="179" t="s">
        <v>595</v>
      </c>
      <c r="C339" s="187">
        <v>30500</v>
      </c>
      <c r="D339" s="188">
        <v>9</v>
      </c>
    </row>
    <row r="340" spans="1:4" ht="12.75">
      <c r="A340" s="179" t="s">
        <v>481</v>
      </c>
      <c r="B340" s="179" t="s">
        <v>596</v>
      </c>
      <c r="C340" s="187">
        <v>32200</v>
      </c>
      <c r="D340" s="188">
        <v>8.4</v>
      </c>
    </row>
    <row r="341" spans="1:4" ht="12.75">
      <c r="A341" s="179" t="s">
        <v>481</v>
      </c>
      <c r="B341" s="179" t="s">
        <v>596</v>
      </c>
      <c r="C341" s="187">
        <v>32500</v>
      </c>
      <c r="D341" s="188">
        <v>8.2</v>
      </c>
    </row>
    <row r="342" spans="1:4" ht="12.75">
      <c r="A342" s="179" t="s">
        <v>481</v>
      </c>
      <c r="B342" s="179" t="s">
        <v>1376</v>
      </c>
      <c r="C342" s="187">
        <v>6050</v>
      </c>
      <c r="D342" s="188">
        <v>9.1</v>
      </c>
    </row>
    <row r="343" spans="1:4" ht="12.75">
      <c r="A343" s="191" t="s">
        <v>464</v>
      </c>
      <c r="B343" s="191" t="s">
        <v>597</v>
      </c>
      <c r="C343" s="192">
        <v>5200</v>
      </c>
      <c r="D343" s="192">
        <v>9.7</v>
      </c>
    </row>
    <row r="344" spans="1:4" ht="12.75">
      <c r="A344" s="179" t="s">
        <v>481</v>
      </c>
      <c r="B344" s="179" t="s">
        <v>598</v>
      </c>
      <c r="C344" s="187">
        <v>10000</v>
      </c>
      <c r="D344" s="188">
        <v>9</v>
      </c>
    </row>
    <row r="345" spans="1:4" ht="12.75">
      <c r="A345" s="186" t="s">
        <v>481</v>
      </c>
      <c r="B345" s="179" t="s">
        <v>599</v>
      </c>
      <c r="C345" s="187">
        <v>5100</v>
      </c>
      <c r="D345" s="188">
        <v>8.1</v>
      </c>
    </row>
    <row r="346" spans="1:4" ht="12.75">
      <c r="A346" s="186" t="s">
        <v>481</v>
      </c>
      <c r="B346" s="179" t="s">
        <v>600</v>
      </c>
      <c r="C346" s="187">
        <v>5400</v>
      </c>
      <c r="D346" s="188">
        <v>9.1</v>
      </c>
    </row>
    <row r="347" spans="1:4" ht="12.75">
      <c r="A347" s="186" t="s">
        <v>481</v>
      </c>
      <c r="B347" s="179" t="s">
        <v>601</v>
      </c>
      <c r="C347" s="187">
        <v>6000</v>
      </c>
      <c r="D347" s="188">
        <v>8.6</v>
      </c>
    </row>
    <row r="348" spans="1:4" ht="12.75">
      <c r="A348" s="186" t="s">
        <v>481</v>
      </c>
      <c r="B348" s="179" t="s">
        <v>602</v>
      </c>
      <c r="C348" s="187">
        <v>8000</v>
      </c>
      <c r="D348" s="188">
        <v>9.2</v>
      </c>
    </row>
    <row r="349" spans="1:4" ht="12.75">
      <c r="A349" s="186" t="s">
        <v>481</v>
      </c>
      <c r="B349" s="186" t="s">
        <v>602</v>
      </c>
      <c r="C349" s="189">
        <v>8000</v>
      </c>
      <c r="D349" s="190">
        <v>9.2</v>
      </c>
    </row>
    <row r="350" spans="1:4" ht="12.75">
      <c r="A350" s="186" t="s">
        <v>481</v>
      </c>
      <c r="B350" s="179" t="s">
        <v>603</v>
      </c>
      <c r="C350" s="187">
        <v>8600</v>
      </c>
      <c r="D350" s="188">
        <v>10</v>
      </c>
    </row>
    <row r="351" spans="1:4" ht="12.75">
      <c r="A351" s="186" t="s">
        <v>481</v>
      </c>
      <c r="B351" s="186" t="s">
        <v>603</v>
      </c>
      <c r="C351" s="189">
        <v>8600</v>
      </c>
      <c r="D351" s="190">
        <v>10</v>
      </c>
    </row>
    <row r="352" spans="1:4" ht="12.75">
      <c r="A352" s="186" t="s">
        <v>481</v>
      </c>
      <c r="B352" s="179" t="s">
        <v>604</v>
      </c>
      <c r="C352" s="187">
        <v>9900</v>
      </c>
      <c r="D352" s="188">
        <v>9</v>
      </c>
    </row>
    <row r="353" spans="1:4" ht="12.75">
      <c r="A353" s="186" t="s">
        <v>481</v>
      </c>
      <c r="B353" s="179" t="s">
        <v>605</v>
      </c>
      <c r="C353" s="187">
        <v>5200</v>
      </c>
      <c r="D353" s="188">
        <v>9.9</v>
      </c>
    </row>
    <row r="354" spans="1:4" ht="12.75">
      <c r="A354" s="186" t="s">
        <v>481</v>
      </c>
      <c r="B354" s="186" t="s">
        <v>605</v>
      </c>
      <c r="C354" s="189">
        <v>5200</v>
      </c>
      <c r="D354" s="190">
        <v>9.9</v>
      </c>
    </row>
    <row r="355" spans="1:4" ht="12.75">
      <c r="A355" s="191" t="s">
        <v>464</v>
      </c>
      <c r="B355" s="191" t="s">
        <v>605</v>
      </c>
      <c r="C355" s="192">
        <v>5200</v>
      </c>
      <c r="D355" s="192">
        <v>10</v>
      </c>
    </row>
    <row r="356" spans="1:4" ht="12.75">
      <c r="A356" s="186" t="s">
        <v>481</v>
      </c>
      <c r="B356" s="179" t="s">
        <v>606</v>
      </c>
      <c r="C356" s="187">
        <v>6100</v>
      </c>
      <c r="D356" s="188">
        <v>9.5</v>
      </c>
    </row>
    <row r="357" spans="1:4" ht="12.75">
      <c r="A357" s="186" t="s">
        <v>481</v>
      </c>
      <c r="B357" s="186" t="s">
        <v>606</v>
      </c>
      <c r="C357" s="189">
        <v>6100</v>
      </c>
      <c r="D357" s="190">
        <v>9.5</v>
      </c>
    </row>
    <row r="358" spans="1:4" ht="12.75">
      <c r="A358" s="186" t="s">
        <v>481</v>
      </c>
      <c r="B358" s="179" t="s">
        <v>607</v>
      </c>
      <c r="C358" s="187">
        <v>8400</v>
      </c>
      <c r="D358" s="188">
        <v>9.2</v>
      </c>
    </row>
    <row r="359" spans="1:4" ht="12.75">
      <c r="A359" s="186" t="s">
        <v>481</v>
      </c>
      <c r="B359" s="186" t="s">
        <v>607</v>
      </c>
      <c r="C359" s="189">
        <v>8400</v>
      </c>
      <c r="D359" s="190">
        <v>9.2</v>
      </c>
    </row>
    <row r="360" spans="1:4" ht="12.75">
      <c r="A360" s="186" t="s">
        <v>481</v>
      </c>
      <c r="B360" s="179" t="s">
        <v>608</v>
      </c>
      <c r="C360" s="187">
        <v>12000</v>
      </c>
      <c r="D360" s="188">
        <v>10</v>
      </c>
    </row>
    <row r="361" spans="1:4" ht="12.75">
      <c r="A361" s="186" t="s">
        <v>481</v>
      </c>
      <c r="B361" s="186" t="s">
        <v>608</v>
      </c>
      <c r="C361" s="189">
        <v>12000</v>
      </c>
      <c r="D361" s="190">
        <v>10</v>
      </c>
    </row>
    <row r="362" spans="1:4" ht="12.75">
      <c r="A362" s="186" t="s">
        <v>481</v>
      </c>
      <c r="B362" s="179" t="s">
        <v>609</v>
      </c>
      <c r="C362" s="187">
        <v>11600</v>
      </c>
      <c r="D362" s="188">
        <v>10.2</v>
      </c>
    </row>
    <row r="363" spans="1:4" ht="12.75">
      <c r="A363" s="186" t="s">
        <v>481</v>
      </c>
      <c r="B363" s="179" t="s">
        <v>609</v>
      </c>
      <c r="C363" s="187">
        <v>12000</v>
      </c>
      <c r="D363" s="188">
        <v>10.2</v>
      </c>
    </row>
    <row r="364" spans="1:4" ht="12.75">
      <c r="A364" s="186" t="s">
        <v>481</v>
      </c>
      <c r="B364" s="186" t="s">
        <v>609</v>
      </c>
      <c r="C364" s="189">
        <v>12000</v>
      </c>
      <c r="D364" s="190">
        <v>10.2</v>
      </c>
    </row>
    <row r="365" spans="1:4" ht="12.75">
      <c r="A365" s="186" t="s">
        <v>481</v>
      </c>
      <c r="B365" s="179" t="s">
        <v>610</v>
      </c>
      <c r="C365" s="187">
        <v>13800</v>
      </c>
      <c r="D365" s="188">
        <v>10.1</v>
      </c>
    </row>
    <row r="366" spans="1:4" ht="12.75">
      <c r="A366" s="186" t="s">
        <v>481</v>
      </c>
      <c r="B366" s="186" t="s">
        <v>610</v>
      </c>
      <c r="C366" s="189">
        <v>13800</v>
      </c>
      <c r="D366" s="190">
        <v>10.1</v>
      </c>
    </row>
    <row r="367" spans="1:4" ht="12.75">
      <c r="A367" s="186" t="s">
        <v>481</v>
      </c>
      <c r="B367" s="179" t="s">
        <v>611</v>
      </c>
      <c r="C367" s="187">
        <v>14700</v>
      </c>
      <c r="D367" s="188">
        <v>10.2</v>
      </c>
    </row>
    <row r="368" spans="1:4" ht="12.75">
      <c r="A368" s="186" t="s">
        <v>481</v>
      </c>
      <c r="B368" s="179" t="s">
        <v>611</v>
      </c>
      <c r="C368" s="187">
        <v>15000</v>
      </c>
      <c r="D368" s="188">
        <v>10.2</v>
      </c>
    </row>
    <row r="369" spans="1:4" ht="12.75">
      <c r="A369" s="186" t="s">
        <v>481</v>
      </c>
      <c r="B369" s="186" t="s">
        <v>611</v>
      </c>
      <c r="C369" s="189">
        <v>15000</v>
      </c>
      <c r="D369" s="190">
        <v>10.2</v>
      </c>
    </row>
    <row r="370" spans="1:4" ht="12.75">
      <c r="A370" s="186" t="s">
        <v>481</v>
      </c>
      <c r="B370" s="179" t="s">
        <v>612</v>
      </c>
      <c r="C370" s="187">
        <v>17500</v>
      </c>
      <c r="D370" s="188">
        <v>9.5</v>
      </c>
    </row>
    <row r="371" spans="1:4" ht="12.75">
      <c r="A371" s="186" t="s">
        <v>481</v>
      </c>
      <c r="B371" s="179" t="s">
        <v>612</v>
      </c>
      <c r="C371" s="187">
        <v>17800</v>
      </c>
      <c r="D371" s="188">
        <v>9.5</v>
      </c>
    </row>
    <row r="372" spans="1:4" ht="12.75">
      <c r="A372" s="186" t="s">
        <v>481</v>
      </c>
      <c r="B372" s="186" t="s">
        <v>612</v>
      </c>
      <c r="C372" s="189">
        <v>17800</v>
      </c>
      <c r="D372" s="190">
        <v>9.5</v>
      </c>
    </row>
    <row r="373" spans="1:4" ht="12.75">
      <c r="A373" s="186" t="s">
        <v>481</v>
      </c>
      <c r="B373" s="179" t="s">
        <v>613</v>
      </c>
      <c r="C373" s="187">
        <v>17500</v>
      </c>
      <c r="D373" s="188">
        <v>9.5</v>
      </c>
    </row>
    <row r="374" spans="1:4" ht="12.75">
      <c r="A374" s="186" t="s">
        <v>481</v>
      </c>
      <c r="B374" s="179" t="s">
        <v>613</v>
      </c>
      <c r="C374" s="187">
        <v>17800</v>
      </c>
      <c r="D374" s="188">
        <v>9.5</v>
      </c>
    </row>
    <row r="375" spans="1:4" ht="12.75">
      <c r="A375" s="186" t="s">
        <v>481</v>
      </c>
      <c r="B375" s="186" t="s">
        <v>613</v>
      </c>
      <c r="C375" s="189">
        <v>17800</v>
      </c>
      <c r="D375" s="190">
        <v>9.5</v>
      </c>
    </row>
    <row r="376" spans="1:4" ht="12.75">
      <c r="A376" s="186" t="s">
        <v>481</v>
      </c>
      <c r="B376" s="179" t="s">
        <v>614</v>
      </c>
      <c r="C376" s="187">
        <v>11600</v>
      </c>
      <c r="D376" s="188">
        <v>10.2</v>
      </c>
    </row>
    <row r="377" spans="1:4" ht="12.75">
      <c r="A377" s="186" t="s">
        <v>481</v>
      </c>
      <c r="B377" s="179" t="s">
        <v>614</v>
      </c>
      <c r="C377" s="187">
        <v>12000</v>
      </c>
      <c r="D377" s="188">
        <v>10.2</v>
      </c>
    </row>
    <row r="378" spans="1:4" ht="12.75">
      <c r="A378" s="186" t="s">
        <v>481</v>
      </c>
      <c r="B378" s="179" t="s">
        <v>615</v>
      </c>
      <c r="C378" s="187">
        <v>10200</v>
      </c>
      <c r="D378" s="188">
        <v>10</v>
      </c>
    </row>
    <row r="379" spans="1:4" ht="12.75">
      <c r="A379" s="186" t="s">
        <v>481</v>
      </c>
      <c r="B379" s="179" t="s">
        <v>616</v>
      </c>
      <c r="C379" s="187">
        <v>17500</v>
      </c>
      <c r="D379" s="188">
        <v>9.6</v>
      </c>
    </row>
    <row r="380" spans="1:4" ht="12.75">
      <c r="A380" s="186" t="s">
        <v>481</v>
      </c>
      <c r="B380" s="179" t="s">
        <v>616</v>
      </c>
      <c r="C380" s="187">
        <v>17800</v>
      </c>
      <c r="D380" s="188">
        <v>9.5</v>
      </c>
    </row>
    <row r="381" spans="1:4" ht="12.75">
      <c r="A381" s="186" t="s">
        <v>481</v>
      </c>
      <c r="B381" s="179" t="s">
        <v>617</v>
      </c>
      <c r="C381" s="187">
        <v>10400</v>
      </c>
      <c r="D381" s="188">
        <v>10</v>
      </c>
    </row>
    <row r="382" spans="1:4" ht="12.75">
      <c r="A382" s="186" t="s">
        <v>481</v>
      </c>
      <c r="B382" s="179" t="s">
        <v>618</v>
      </c>
      <c r="C382" s="187">
        <v>11600</v>
      </c>
      <c r="D382" s="188">
        <v>10</v>
      </c>
    </row>
    <row r="383" spans="1:4" ht="12.75">
      <c r="A383" s="186" t="s">
        <v>481</v>
      </c>
      <c r="B383" s="179" t="s">
        <v>618</v>
      </c>
      <c r="C383" s="187">
        <v>11800</v>
      </c>
      <c r="D383" s="188">
        <v>10</v>
      </c>
    </row>
    <row r="384" spans="1:4" ht="12.75">
      <c r="A384" s="186" t="s">
        <v>481</v>
      </c>
      <c r="B384" s="179" t="s">
        <v>619</v>
      </c>
      <c r="C384" s="187">
        <v>14700</v>
      </c>
      <c r="D384" s="188">
        <v>10.2</v>
      </c>
    </row>
    <row r="385" spans="1:4" ht="12.75">
      <c r="A385" s="186" t="s">
        <v>481</v>
      </c>
      <c r="B385" s="179" t="s">
        <v>619</v>
      </c>
      <c r="C385" s="187">
        <v>15000</v>
      </c>
      <c r="D385" s="188">
        <v>10.2</v>
      </c>
    </row>
    <row r="386" spans="1:4" ht="12.75">
      <c r="A386" s="186" t="s">
        <v>481</v>
      </c>
      <c r="B386" s="179" t="s">
        <v>620</v>
      </c>
      <c r="C386" s="187">
        <v>17100</v>
      </c>
      <c r="D386" s="188">
        <v>9.4</v>
      </c>
    </row>
    <row r="387" spans="1:4" ht="12.75">
      <c r="A387" s="186" t="s">
        <v>481</v>
      </c>
      <c r="B387" s="179" t="s">
        <v>620</v>
      </c>
      <c r="C387" s="187">
        <v>17500</v>
      </c>
      <c r="D387" s="188">
        <v>9.4</v>
      </c>
    </row>
    <row r="388" spans="1:4" ht="12.75">
      <c r="A388" s="186" t="s">
        <v>481</v>
      </c>
      <c r="B388" s="179" t="s">
        <v>621</v>
      </c>
      <c r="C388" s="187">
        <v>20800</v>
      </c>
      <c r="D388" s="188">
        <v>9.2</v>
      </c>
    </row>
    <row r="389" spans="1:4" ht="12.75">
      <c r="A389" s="186" t="s">
        <v>481</v>
      </c>
      <c r="B389" s="179" t="s">
        <v>621</v>
      </c>
      <c r="C389" s="187">
        <v>21000</v>
      </c>
      <c r="D389" s="188">
        <v>9.2</v>
      </c>
    </row>
    <row r="390" spans="1:4" ht="12.75">
      <c r="A390" s="186" t="s">
        <v>481</v>
      </c>
      <c r="B390" s="186" t="s">
        <v>621</v>
      </c>
      <c r="C390" s="189">
        <v>21000</v>
      </c>
      <c r="D390" s="190">
        <v>9.2</v>
      </c>
    </row>
    <row r="391" spans="1:4" ht="12.75">
      <c r="A391" s="191" t="s">
        <v>464</v>
      </c>
      <c r="B391" s="191" t="s">
        <v>622</v>
      </c>
      <c r="C391" s="192">
        <v>21000</v>
      </c>
      <c r="D391" s="192">
        <v>9.2</v>
      </c>
    </row>
    <row r="392" spans="1:4" ht="12.75">
      <c r="A392" s="186" t="s">
        <v>481</v>
      </c>
      <c r="B392" s="179" t="s">
        <v>623</v>
      </c>
      <c r="C392" s="187">
        <v>20800</v>
      </c>
      <c r="D392" s="188">
        <v>9.2</v>
      </c>
    </row>
    <row r="393" spans="1:4" ht="12.75">
      <c r="A393" s="186" t="s">
        <v>481</v>
      </c>
      <c r="B393" s="179" t="s">
        <v>623</v>
      </c>
      <c r="C393" s="187">
        <v>21000</v>
      </c>
      <c r="D393" s="188">
        <v>9.2</v>
      </c>
    </row>
    <row r="394" spans="1:4" ht="12.75">
      <c r="A394" s="186" t="s">
        <v>481</v>
      </c>
      <c r="B394" s="186" t="s">
        <v>623</v>
      </c>
      <c r="C394" s="189">
        <v>21000</v>
      </c>
      <c r="D394" s="190">
        <v>9.2</v>
      </c>
    </row>
    <row r="395" spans="1:4" ht="12.75">
      <c r="A395" s="186" t="s">
        <v>481</v>
      </c>
      <c r="B395" s="179" t="s">
        <v>624</v>
      </c>
      <c r="C395" s="187">
        <v>23200</v>
      </c>
      <c r="D395" s="188">
        <v>8.6</v>
      </c>
    </row>
    <row r="396" spans="1:4" ht="12.75">
      <c r="A396" s="186" t="s">
        <v>481</v>
      </c>
      <c r="B396" s="179" t="s">
        <v>624</v>
      </c>
      <c r="C396" s="187">
        <v>23700</v>
      </c>
      <c r="D396" s="188">
        <v>8.6</v>
      </c>
    </row>
    <row r="397" spans="1:4" ht="12.75">
      <c r="A397" s="179" t="s">
        <v>625</v>
      </c>
      <c r="B397" s="179" t="s">
        <v>626</v>
      </c>
      <c r="C397" s="187">
        <v>8100</v>
      </c>
      <c r="D397" s="188">
        <v>8.7</v>
      </c>
    </row>
    <row r="398" spans="1:4" ht="12.75">
      <c r="A398" s="179" t="s">
        <v>627</v>
      </c>
      <c r="B398" s="179" t="s">
        <v>628</v>
      </c>
      <c r="C398" s="187">
        <v>6800</v>
      </c>
      <c r="D398" s="188">
        <v>9.5</v>
      </c>
    </row>
    <row r="399" spans="1:4" ht="12.75">
      <c r="A399" s="179" t="s">
        <v>627</v>
      </c>
      <c r="B399" s="179" t="s">
        <v>629</v>
      </c>
      <c r="C399" s="187">
        <v>6600</v>
      </c>
      <c r="D399" s="188">
        <v>9.5</v>
      </c>
    </row>
    <row r="400" spans="1:4" ht="12.75">
      <c r="A400" s="179" t="s">
        <v>627</v>
      </c>
      <c r="B400" s="179" t="s">
        <v>630</v>
      </c>
      <c r="C400" s="187">
        <v>6600</v>
      </c>
      <c r="D400" s="188">
        <v>9.5</v>
      </c>
    </row>
    <row r="401" spans="1:4" ht="12.75">
      <c r="A401" s="179" t="s">
        <v>627</v>
      </c>
      <c r="B401" s="179" t="s">
        <v>631</v>
      </c>
      <c r="C401" s="187">
        <v>6600</v>
      </c>
      <c r="D401" s="188">
        <v>9.5</v>
      </c>
    </row>
    <row r="402" spans="1:4" ht="12.75">
      <c r="A402" s="179" t="s">
        <v>627</v>
      </c>
      <c r="B402" s="179" t="s">
        <v>632</v>
      </c>
      <c r="C402" s="187">
        <v>6800</v>
      </c>
      <c r="D402" s="188">
        <v>9.5</v>
      </c>
    </row>
    <row r="403" spans="1:4" ht="12.75">
      <c r="A403" s="179" t="s">
        <v>627</v>
      </c>
      <c r="B403" s="179" t="s">
        <v>633</v>
      </c>
      <c r="C403" s="187">
        <v>6800</v>
      </c>
      <c r="D403" s="188">
        <v>9.5</v>
      </c>
    </row>
    <row r="404" spans="1:4" ht="12.75">
      <c r="A404" s="179" t="s">
        <v>627</v>
      </c>
      <c r="B404" s="179" t="s">
        <v>634</v>
      </c>
      <c r="C404" s="187">
        <v>6800</v>
      </c>
      <c r="D404" s="188">
        <v>9.5</v>
      </c>
    </row>
    <row r="405" spans="1:4" ht="12.75">
      <c r="A405" s="179" t="s">
        <v>627</v>
      </c>
      <c r="B405" s="179" t="s">
        <v>635</v>
      </c>
      <c r="C405" s="187">
        <v>6800</v>
      </c>
      <c r="D405" s="188">
        <v>9.5</v>
      </c>
    </row>
    <row r="406" spans="1:4" ht="12.75">
      <c r="A406" s="179" t="s">
        <v>627</v>
      </c>
      <c r="B406" s="179" t="s">
        <v>636</v>
      </c>
      <c r="C406" s="187">
        <v>6800</v>
      </c>
      <c r="D406" s="188">
        <v>9.5</v>
      </c>
    </row>
    <row r="407" spans="1:4" ht="12.75">
      <c r="A407" s="179" t="s">
        <v>627</v>
      </c>
      <c r="B407" s="179" t="s">
        <v>637</v>
      </c>
      <c r="C407" s="187">
        <v>6800</v>
      </c>
      <c r="D407" s="188">
        <v>9.5</v>
      </c>
    </row>
    <row r="408" spans="1:4" ht="12.75">
      <c r="A408" s="179" t="s">
        <v>627</v>
      </c>
      <c r="B408" s="179" t="s">
        <v>638</v>
      </c>
      <c r="C408" s="187">
        <v>6600</v>
      </c>
      <c r="D408" s="188">
        <v>9.5</v>
      </c>
    </row>
    <row r="409" spans="1:4" ht="12.75">
      <c r="A409" s="179" t="s">
        <v>627</v>
      </c>
      <c r="B409" s="179" t="s">
        <v>638</v>
      </c>
      <c r="C409" s="187">
        <v>6800</v>
      </c>
      <c r="D409" s="188">
        <v>9.5</v>
      </c>
    </row>
    <row r="410" spans="1:4" ht="12.75">
      <c r="A410" s="179" t="s">
        <v>627</v>
      </c>
      <c r="B410" s="179" t="s">
        <v>639</v>
      </c>
      <c r="C410" s="187">
        <v>6600</v>
      </c>
      <c r="D410" s="188">
        <v>9.5</v>
      </c>
    </row>
    <row r="411" spans="1:4" ht="12.75">
      <c r="A411" s="179" t="s">
        <v>627</v>
      </c>
      <c r="B411" s="179" t="s">
        <v>639</v>
      </c>
      <c r="C411" s="187">
        <v>6800</v>
      </c>
      <c r="D411" s="188">
        <v>9.5</v>
      </c>
    </row>
    <row r="412" spans="1:4" ht="12.75">
      <c r="A412" s="179" t="s">
        <v>627</v>
      </c>
      <c r="B412" s="179" t="s">
        <v>640</v>
      </c>
      <c r="C412" s="187">
        <v>6600</v>
      </c>
      <c r="D412" s="188">
        <v>9.5</v>
      </c>
    </row>
    <row r="413" spans="1:4" ht="12.75">
      <c r="A413" s="179" t="s">
        <v>627</v>
      </c>
      <c r="B413" s="179" t="s">
        <v>640</v>
      </c>
      <c r="C413" s="187">
        <v>6800</v>
      </c>
      <c r="D413" s="188">
        <v>9.5</v>
      </c>
    </row>
    <row r="414" spans="1:4" ht="12.75">
      <c r="A414" s="179" t="s">
        <v>627</v>
      </c>
      <c r="B414" s="179" t="s">
        <v>641</v>
      </c>
      <c r="C414" s="187">
        <v>8800</v>
      </c>
      <c r="D414" s="188">
        <v>9</v>
      </c>
    </row>
    <row r="415" spans="1:4" ht="12.75">
      <c r="A415" s="179" t="s">
        <v>627</v>
      </c>
      <c r="B415" s="179" t="s">
        <v>642</v>
      </c>
      <c r="C415" s="187">
        <v>8500</v>
      </c>
      <c r="D415" s="188">
        <v>9</v>
      </c>
    </row>
    <row r="416" spans="1:4" ht="12.75">
      <c r="A416" s="179" t="s">
        <v>627</v>
      </c>
      <c r="B416" s="179" t="s">
        <v>643</v>
      </c>
      <c r="C416" s="187">
        <v>8500</v>
      </c>
      <c r="D416" s="188">
        <v>9</v>
      </c>
    </row>
    <row r="417" spans="1:4" ht="12.75">
      <c r="A417" s="179" t="s">
        <v>627</v>
      </c>
      <c r="B417" s="179" t="s">
        <v>644</v>
      </c>
      <c r="C417" s="187">
        <v>8500</v>
      </c>
      <c r="D417" s="188">
        <v>9</v>
      </c>
    </row>
    <row r="418" spans="1:4" ht="12.75">
      <c r="A418" s="179" t="s">
        <v>627</v>
      </c>
      <c r="B418" s="179" t="s">
        <v>645</v>
      </c>
      <c r="C418" s="187">
        <v>8800</v>
      </c>
      <c r="D418" s="188">
        <v>9</v>
      </c>
    </row>
    <row r="419" spans="1:4" ht="12.75">
      <c r="A419" s="179" t="s">
        <v>627</v>
      </c>
      <c r="B419" s="179" t="s">
        <v>646</v>
      </c>
      <c r="C419" s="187">
        <v>8800</v>
      </c>
      <c r="D419" s="188">
        <v>9</v>
      </c>
    </row>
    <row r="420" spans="1:4" ht="12.75">
      <c r="A420" s="179" t="s">
        <v>627</v>
      </c>
      <c r="B420" s="179" t="s">
        <v>647</v>
      </c>
      <c r="C420" s="187">
        <v>8800</v>
      </c>
      <c r="D420" s="188">
        <v>9</v>
      </c>
    </row>
    <row r="421" spans="1:4" ht="12.75">
      <c r="A421" s="179" t="s">
        <v>627</v>
      </c>
      <c r="B421" s="179" t="s">
        <v>648</v>
      </c>
      <c r="C421" s="187">
        <v>8800</v>
      </c>
      <c r="D421" s="188">
        <v>9</v>
      </c>
    </row>
    <row r="422" spans="1:4" ht="12.75">
      <c r="A422" s="179" t="s">
        <v>627</v>
      </c>
      <c r="B422" s="179" t="s">
        <v>649</v>
      </c>
      <c r="C422" s="187">
        <v>8800</v>
      </c>
      <c r="D422" s="188">
        <v>9</v>
      </c>
    </row>
    <row r="423" spans="1:4" ht="12.75">
      <c r="A423" s="179" t="s">
        <v>627</v>
      </c>
      <c r="B423" s="179" t="s">
        <v>650</v>
      </c>
      <c r="C423" s="187">
        <v>8800</v>
      </c>
      <c r="D423" s="188">
        <v>9</v>
      </c>
    </row>
    <row r="424" spans="1:4" ht="12.75">
      <c r="A424" s="179" t="s">
        <v>627</v>
      </c>
      <c r="B424" s="179" t="s">
        <v>651</v>
      </c>
      <c r="C424" s="187">
        <v>8500</v>
      </c>
      <c r="D424" s="188">
        <v>9</v>
      </c>
    </row>
    <row r="425" spans="1:4" ht="12.75">
      <c r="A425" s="179" t="s">
        <v>627</v>
      </c>
      <c r="B425" s="179" t="s">
        <v>651</v>
      </c>
      <c r="C425" s="187">
        <v>8800</v>
      </c>
      <c r="D425" s="188">
        <v>9</v>
      </c>
    </row>
    <row r="426" spans="1:4" ht="12.75">
      <c r="A426" s="179" t="s">
        <v>627</v>
      </c>
      <c r="B426" s="179" t="s">
        <v>652</v>
      </c>
      <c r="C426" s="187">
        <v>8500</v>
      </c>
      <c r="D426" s="188">
        <v>9</v>
      </c>
    </row>
    <row r="427" spans="1:4" ht="12.75">
      <c r="A427" s="179" t="s">
        <v>627</v>
      </c>
      <c r="B427" s="179" t="s">
        <v>652</v>
      </c>
      <c r="C427" s="187">
        <v>8800</v>
      </c>
      <c r="D427" s="188">
        <v>9</v>
      </c>
    </row>
    <row r="428" spans="1:4" ht="12.75">
      <c r="A428" s="179" t="s">
        <v>627</v>
      </c>
      <c r="B428" s="179" t="s">
        <v>653</v>
      </c>
      <c r="C428" s="187">
        <v>8500</v>
      </c>
      <c r="D428" s="188">
        <v>9</v>
      </c>
    </row>
    <row r="429" spans="1:4" ht="12.75">
      <c r="A429" s="179" t="s">
        <v>627</v>
      </c>
      <c r="B429" s="179" t="s">
        <v>653</v>
      </c>
      <c r="C429" s="187">
        <v>8800</v>
      </c>
      <c r="D429" s="188">
        <v>9</v>
      </c>
    </row>
    <row r="430" spans="1:4" ht="12.75">
      <c r="A430" s="179" t="s">
        <v>627</v>
      </c>
      <c r="B430" s="179" t="s">
        <v>654</v>
      </c>
      <c r="C430" s="187">
        <v>11400</v>
      </c>
      <c r="D430" s="188">
        <v>8.6</v>
      </c>
    </row>
    <row r="431" spans="1:4" ht="12.75">
      <c r="A431" s="179" t="s">
        <v>627</v>
      </c>
      <c r="B431" s="179" t="s">
        <v>655</v>
      </c>
      <c r="C431" s="187">
        <v>11100</v>
      </c>
      <c r="D431" s="188">
        <v>8.6</v>
      </c>
    </row>
    <row r="432" spans="1:4" ht="12.75">
      <c r="A432" s="179" t="s">
        <v>627</v>
      </c>
      <c r="B432" s="179" t="s">
        <v>656</v>
      </c>
      <c r="C432" s="187">
        <v>11100</v>
      </c>
      <c r="D432" s="188">
        <v>8.6</v>
      </c>
    </row>
    <row r="433" spans="1:4" ht="12.75">
      <c r="A433" s="179" t="s">
        <v>627</v>
      </c>
      <c r="B433" s="179" t="s">
        <v>657</v>
      </c>
      <c r="C433" s="187">
        <v>11100</v>
      </c>
      <c r="D433" s="188">
        <v>8.6</v>
      </c>
    </row>
    <row r="434" spans="1:4" ht="12.75">
      <c r="A434" s="179" t="s">
        <v>627</v>
      </c>
      <c r="B434" s="179" t="s">
        <v>658</v>
      </c>
      <c r="C434" s="187">
        <v>11100</v>
      </c>
      <c r="D434" s="188">
        <v>8.6</v>
      </c>
    </row>
    <row r="435" spans="1:4" ht="12.75">
      <c r="A435" s="179" t="s">
        <v>627</v>
      </c>
      <c r="B435" s="179" t="s">
        <v>659</v>
      </c>
      <c r="C435" s="187">
        <v>11100</v>
      </c>
      <c r="D435" s="188">
        <v>8.6</v>
      </c>
    </row>
    <row r="436" spans="1:4" ht="12.75">
      <c r="A436" s="179" t="s">
        <v>627</v>
      </c>
      <c r="B436" s="179" t="s">
        <v>660</v>
      </c>
      <c r="C436" s="187">
        <v>11400</v>
      </c>
      <c r="D436" s="188">
        <v>8.6</v>
      </c>
    </row>
    <row r="437" spans="1:4" ht="12.75">
      <c r="A437" s="179" t="s">
        <v>627</v>
      </c>
      <c r="B437" s="179" t="s">
        <v>661</v>
      </c>
      <c r="C437" s="187">
        <v>11400</v>
      </c>
      <c r="D437" s="188">
        <v>8.6</v>
      </c>
    </row>
    <row r="438" spans="1:4" ht="12.75">
      <c r="A438" s="179" t="s">
        <v>627</v>
      </c>
      <c r="B438" s="179" t="s">
        <v>662</v>
      </c>
      <c r="C438" s="187">
        <v>11400</v>
      </c>
      <c r="D438" s="188">
        <v>8.6</v>
      </c>
    </row>
    <row r="439" spans="1:4" ht="12.75">
      <c r="A439" s="179" t="s">
        <v>627</v>
      </c>
      <c r="B439" s="179" t="s">
        <v>663</v>
      </c>
      <c r="C439" s="187">
        <v>11400</v>
      </c>
      <c r="D439" s="188">
        <v>8.6</v>
      </c>
    </row>
    <row r="440" spans="1:4" ht="12.75">
      <c r="A440" s="179" t="s">
        <v>627</v>
      </c>
      <c r="B440" s="179" t="s">
        <v>664</v>
      </c>
      <c r="C440" s="187">
        <v>11400</v>
      </c>
      <c r="D440" s="188">
        <v>8.6</v>
      </c>
    </row>
    <row r="441" spans="1:4" ht="12.75">
      <c r="A441" s="179" t="s">
        <v>627</v>
      </c>
      <c r="B441" s="179" t="s">
        <v>665</v>
      </c>
      <c r="C441" s="187">
        <v>11400</v>
      </c>
      <c r="D441" s="188">
        <v>8.6</v>
      </c>
    </row>
    <row r="442" spans="1:4" ht="12.75">
      <c r="A442" s="179" t="s">
        <v>627</v>
      </c>
      <c r="B442" s="179" t="s">
        <v>666</v>
      </c>
      <c r="C442" s="187">
        <v>11400</v>
      </c>
      <c r="D442" s="188">
        <v>8.6</v>
      </c>
    </row>
    <row r="443" spans="1:4" ht="12.75">
      <c r="A443" s="179" t="s">
        <v>627</v>
      </c>
      <c r="B443" s="179" t="s">
        <v>667</v>
      </c>
      <c r="C443" s="187">
        <v>11400</v>
      </c>
      <c r="D443" s="188">
        <v>8.6</v>
      </c>
    </row>
    <row r="444" spans="1:4" ht="12.75">
      <c r="A444" s="179" t="s">
        <v>627</v>
      </c>
      <c r="B444" s="179" t="s">
        <v>668</v>
      </c>
      <c r="C444" s="187">
        <v>11100</v>
      </c>
      <c r="D444" s="188">
        <v>8.6</v>
      </c>
    </row>
    <row r="445" spans="1:4" ht="12.75">
      <c r="A445" s="179" t="s">
        <v>627</v>
      </c>
      <c r="B445" s="179" t="s">
        <v>668</v>
      </c>
      <c r="C445" s="187">
        <v>11400</v>
      </c>
      <c r="D445" s="188">
        <v>8.6</v>
      </c>
    </row>
    <row r="446" spans="1:4" ht="12.75">
      <c r="A446" s="179" t="s">
        <v>627</v>
      </c>
      <c r="B446" s="179" t="s">
        <v>669</v>
      </c>
      <c r="C446" s="187">
        <v>11100</v>
      </c>
      <c r="D446" s="188">
        <v>8.6</v>
      </c>
    </row>
    <row r="447" spans="1:4" ht="12.75">
      <c r="A447" s="179" t="s">
        <v>627</v>
      </c>
      <c r="B447" s="179" t="s">
        <v>669</v>
      </c>
      <c r="C447" s="187">
        <v>11400</v>
      </c>
      <c r="D447" s="188">
        <v>8.6</v>
      </c>
    </row>
    <row r="448" spans="1:4" ht="12.75">
      <c r="A448" s="179" t="s">
        <v>627</v>
      </c>
      <c r="B448" s="179" t="s">
        <v>670</v>
      </c>
      <c r="C448" s="187">
        <v>11100</v>
      </c>
      <c r="D448" s="188">
        <v>8.6</v>
      </c>
    </row>
    <row r="449" spans="1:4" ht="12.75">
      <c r="A449" s="179" t="s">
        <v>627</v>
      </c>
      <c r="B449" s="179" t="s">
        <v>670</v>
      </c>
      <c r="C449" s="187">
        <v>11400</v>
      </c>
      <c r="D449" s="188">
        <v>8.6</v>
      </c>
    </row>
    <row r="450" spans="1:4" ht="12.75">
      <c r="A450" s="179" t="s">
        <v>627</v>
      </c>
      <c r="B450" s="179" t="s">
        <v>671</v>
      </c>
      <c r="C450" s="187">
        <v>11100</v>
      </c>
      <c r="D450" s="188">
        <v>8.6</v>
      </c>
    </row>
    <row r="451" spans="1:4" ht="12.75">
      <c r="A451" s="179" t="s">
        <v>627</v>
      </c>
      <c r="B451" s="179" t="s">
        <v>671</v>
      </c>
      <c r="C451" s="187">
        <v>11400</v>
      </c>
      <c r="D451" s="188">
        <v>8.6</v>
      </c>
    </row>
    <row r="452" spans="1:4" ht="12.75">
      <c r="A452" s="179" t="s">
        <v>627</v>
      </c>
      <c r="B452" s="179" t="s">
        <v>672</v>
      </c>
      <c r="C452" s="187">
        <v>13200</v>
      </c>
      <c r="D452" s="188">
        <v>8.1</v>
      </c>
    </row>
    <row r="453" spans="1:4" ht="12.75">
      <c r="A453" s="179" t="s">
        <v>627</v>
      </c>
      <c r="B453" s="179" t="s">
        <v>673</v>
      </c>
      <c r="C453" s="187">
        <v>13200</v>
      </c>
      <c r="D453" s="188">
        <v>8.1</v>
      </c>
    </row>
    <row r="454" spans="1:4" ht="12.75">
      <c r="A454" s="179" t="s">
        <v>627</v>
      </c>
      <c r="B454" s="179" t="s">
        <v>674</v>
      </c>
      <c r="C454" s="187">
        <v>13200</v>
      </c>
      <c r="D454" s="188">
        <v>8.1</v>
      </c>
    </row>
    <row r="455" spans="1:4" ht="12.75">
      <c r="A455" s="179" t="s">
        <v>627</v>
      </c>
      <c r="B455" s="179" t="s">
        <v>675</v>
      </c>
      <c r="C455" s="187">
        <v>13300</v>
      </c>
      <c r="D455" s="188">
        <v>8.1</v>
      </c>
    </row>
    <row r="456" spans="1:4" ht="12.75">
      <c r="A456" s="179" t="s">
        <v>627</v>
      </c>
      <c r="B456" s="179" t="s">
        <v>676</v>
      </c>
      <c r="C456" s="187">
        <v>13600</v>
      </c>
      <c r="D456" s="188">
        <v>8.1</v>
      </c>
    </row>
    <row r="457" spans="1:4" ht="12.75">
      <c r="A457" s="179" t="s">
        <v>627</v>
      </c>
      <c r="B457" s="179" t="s">
        <v>677</v>
      </c>
      <c r="C457" s="187">
        <v>13600</v>
      </c>
      <c r="D457" s="188">
        <v>8.1</v>
      </c>
    </row>
    <row r="458" spans="1:4" ht="12.75">
      <c r="A458" s="179" t="s">
        <v>627</v>
      </c>
      <c r="B458" s="179" t="s">
        <v>678</v>
      </c>
      <c r="C458" s="187">
        <v>13600</v>
      </c>
      <c r="D458" s="188">
        <v>8.1</v>
      </c>
    </row>
    <row r="459" spans="1:4" ht="12.75">
      <c r="A459" s="179" t="s">
        <v>627</v>
      </c>
      <c r="B459" s="179" t="s">
        <v>679</v>
      </c>
      <c r="C459" s="187">
        <v>13600</v>
      </c>
      <c r="D459" s="188">
        <v>8.1</v>
      </c>
    </row>
    <row r="460" spans="1:4" ht="12.75">
      <c r="A460" s="179" t="s">
        <v>627</v>
      </c>
      <c r="B460" s="179" t="s">
        <v>680</v>
      </c>
      <c r="C460" s="187">
        <v>13600</v>
      </c>
      <c r="D460" s="188">
        <v>8.1</v>
      </c>
    </row>
    <row r="461" spans="1:4" ht="12.75">
      <c r="A461" s="179" t="s">
        <v>627</v>
      </c>
      <c r="B461" s="179" t="s">
        <v>681</v>
      </c>
      <c r="C461" s="187">
        <v>13600</v>
      </c>
      <c r="D461" s="188">
        <v>8.1</v>
      </c>
    </row>
    <row r="462" spans="1:4" ht="12.75">
      <c r="A462" s="179" t="s">
        <v>627</v>
      </c>
      <c r="B462" s="179" t="s">
        <v>682</v>
      </c>
      <c r="C462" s="187">
        <v>13600</v>
      </c>
      <c r="D462" s="188">
        <v>8.1</v>
      </c>
    </row>
    <row r="463" spans="1:4" ht="12.75">
      <c r="A463" s="179" t="s">
        <v>627</v>
      </c>
      <c r="B463" s="179" t="s">
        <v>683</v>
      </c>
      <c r="C463" s="187">
        <v>13600</v>
      </c>
      <c r="D463" s="188">
        <v>8.1</v>
      </c>
    </row>
    <row r="464" spans="1:4" ht="12.75">
      <c r="A464" s="179" t="s">
        <v>627</v>
      </c>
      <c r="B464" s="179" t="s">
        <v>684</v>
      </c>
      <c r="C464" s="187">
        <v>13200</v>
      </c>
      <c r="D464" s="188">
        <v>8.1</v>
      </c>
    </row>
    <row r="465" spans="1:4" ht="12.75">
      <c r="A465" s="179" t="s">
        <v>627</v>
      </c>
      <c r="B465" s="179" t="s">
        <v>684</v>
      </c>
      <c r="C465" s="187">
        <v>13600</v>
      </c>
      <c r="D465" s="188">
        <v>8.1</v>
      </c>
    </row>
    <row r="466" spans="1:4" ht="12.75">
      <c r="A466" s="179" t="s">
        <v>627</v>
      </c>
      <c r="B466" s="179" t="s">
        <v>685</v>
      </c>
      <c r="C466" s="187">
        <v>13200</v>
      </c>
      <c r="D466" s="188">
        <v>8.1</v>
      </c>
    </row>
    <row r="467" spans="1:4" ht="12.75">
      <c r="A467" s="179" t="s">
        <v>627</v>
      </c>
      <c r="B467" s="179" t="s">
        <v>685</v>
      </c>
      <c r="C467" s="187">
        <v>13600</v>
      </c>
      <c r="D467" s="188">
        <v>8.1</v>
      </c>
    </row>
    <row r="468" spans="1:4" ht="12.75">
      <c r="A468" s="179" t="s">
        <v>627</v>
      </c>
      <c r="B468" s="179" t="s">
        <v>686</v>
      </c>
      <c r="C468" s="187">
        <v>13200</v>
      </c>
      <c r="D468" s="188">
        <v>8.1</v>
      </c>
    </row>
    <row r="469" spans="1:4" ht="12.75">
      <c r="A469" s="179" t="s">
        <v>627</v>
      </c>
      <c r="B469" s="179" t="s">
        <v>686</v>
      </c>
      <c r="C469" s="187">
        <v>13600</v>
      </c>
      <c r="D469" s="188">
        <v>8.1</v>
      </c>
    </row>
    <row r="470" spans="1:4" ht="12.75">
      <c r="A470" s="179" t="s">
        <v>627</v>
      </c>
      <c r="B470" s="179" t="s">
        <v>687</v>
      </c>
      <c r="C470" s="187">
        <v>13200</v>
      </c>
      <c r="D470" s="188">
        <v>8.1</v>
      </c>
    </row>
    <row r="471" spans="1:4" ht="12.75">
      <c r="A471" s="179" t="s">
        <v>627</v>
      </c>
      <c r="B471" s="179" t="s">
        <v>687</v>
      </c>
      <c r="C471" s="187">
        <v>13600</v>
      </c>
      <c r="D471" s="188">
        <v>8.1</v>
      </c>
    </row>
    <row r="472" spans="1:4" ht="12.75">
      <c r="A472" s="179" t="s">
        <v>627</v>
      </c>
      <c r="B472" s="179" t="s">
        <v>688</v>
      </c>
      <c r="C472" s="187">
        <v>6800</v>
      </c>
      <c r="D472" s="188">
        <v>9.5</v>
      </c>
    </row>
    <row r="473" spans="1:4" ht="12.75">
      <c r="A473" s="179" t="s">
        <v>627</v>
      </c>
      <c r="B473" s="179" t="s">
        <v>689</v>
      </c>
      <c r="C473" s="187">
        <v>6600</v>
      </c>
      <c r="D473" s="188">
        <v>9.5</v>
      </c>
    </row>
    <row r="474" spans="1:4" ht="12.75">
      <c r="A474" s="179" t="s">
        <v>627</v>
      </c>
      <c r="B474" s="179" t="s">
        <v>690</v>
      </c>
      <c r="C474" s="187">
        <v>6600</v>
      </c>
      <c r="D474" s="188">
        <v>9.5</v>
      </c>
    </row>
    <row r="475" spans="1:4" ht="12.75">
      <c r="A475" s="179" t="s">
        <v>627</v>
      </c>
      <c r="B475" s="179" t="s">
        <v>691</v>
      </c>
      <c r="C475" s="187">
        <v>6600</v>
      </c>
      <c r="D475" s="188">
        <v>9.5</v>
      </c>
    </row>
    <row r="476" spans="1:4" ht="12.75">
      <c r="A476" s="179" t="s">
        <v>627</v>
      </c>
      <c r="B476" s="179" t="s">
        <v>692</v>
      </c>
      <c r="C476" s="187">
        <v>6800</v>
      </c>
      <c r="D476" s="188">
        <v>9.5</v>
      </c>
    </row>
    <row r="477" spans="1:4" ht="12.75">
      <c r="A477" s="179" t="s">
        <v>627</v>
      </c>
      <c r="B477" s="179" t="s">
        <v>693</v>
      </c>
      <c r="C477" s="187">
        <v>6800</v>
      </c>
      <c r="D477" s="188">
        <v>9.5</v>
      </c>
    </row>
    <row r="478" spans="1:4" ht="12.75">
      <c r="A478" s="179" t="s">
        <v>627</v>
      </c>
      <c r="B478" s="179" t="s">
        <v>694</v>
      </c>
      <c r="C478" s="187">
        <v>6800</v>
      </c>
      <c r="D478" s="188">
        <v>9.5</v>
      </c>
    </row>
    <row r="479" spans="1:4" ht="12.75">
      <c r="A479" s="179" t="s">
        <v>627</v>
      </c>
      <c r="B479" s="179" t="s">
        <v>695</v>
      </c>
      <c r="C479" s="187">
        <v>6800</v>
      </c>
      <c r="D479" s="188">
        <v>9.5</v>
      </c>
    </row>
    <row r="480" spans="1:4" ht="12.75">
      <c r="A480" s="179" t="s">
        <v>627</v>
      </c>
      <c r="B480" s="179" t="s">
        <v>696</v>
      </c>
      <c r="C480" s="187">
        <v>6800</v>
      </c>
      <c r="D480" s="188">
        <v>9.5</v>
      </c>
    </row>
    <row r="481" spans="1:4" ht="12.75">
      <c r="A481" s="179" t="s">
        <v>627</v>
      </c>
      <c r="B481" s="179" t="s">
        <v>697</v>
      </c>
      <c r="C481" s="187">
        <v>6800</v>
      </c>
      <c r="D481" s="188">
        <v>9.5</v>
      </c>
    </row>
    <row r="482" spans="1:4" ht="12.75">
      <c r="A482" s="179" t="s">
        <v>627</v>
      </c>
      <c r="B482" s="179" t="s">
        <v>698</v>
      </c>
      <c r="C482" s="187">
        <v>6600</v>
      </c>
      <c r="D482" s="188">
        <v>9.5</v>
      </c>
    </row>
    <row r="483" spans="1:4" ht="12.75">
      <c r="A483" s="179" t="s">
        <v>627</v>
      </c>
      <c r="B483" s="179" t="s">
        <v>698</v>
      </c>
      <c r="C483" s="187">
        <v>6800</v>
      </c>
      <c r="D483" s="188">
        <v>9.5</v>
      </c>
    </row>
    <row r="484" spans="1:4" ht="12.75">
      <c r="A484" s="179" t="s">
        <v>627</v>
      </c>
      <c r="B484" s="179" t="s">
        <v>699</v>
      </c>
      <c r="C484" s="187">
        <v>6600</v>
      </c>
      <c r="D484" s="188">
        <v>9.5</v>
      </c>
    </row>
    <row r="485" spans="1:4" ht="12.75">
      <c r="A485" s="179" t="s">
        <v>627</v>
      </c>
      <c r="B485" s="179" t="s">
        <v>699</v>
      </c>
      <c r="C485" s="187">
        <v>6800</v>
      </c>
      <c r="D485" s="188">
        <v>9.5</v>
      </c>
    </row>
    <row r="486" spans="1:4" ht="12.75">
      <c r="A486" s="179" t="s">
        <v>627</v>
      </c>
      <c r="B486" s="179" t="s">
        <v>700</v>
      </c>
      <c r="C486" s="187">
        <v>6600</v>
      </c>
      <c r="D486" s="188">
        <v>9.5</v>
      </c>
    </row>
    <row r="487" spans="1:4" ht="12.75">
      <c r="A487" s="179" t="s">
        <v>627</v>
      </c>
      <c r="B487" s="179" t="s">
        <v>700</v>
      </c>
      <c r="C487" s="187">
        <v>6800</v>
      </c>
      <c r="D487" s="188">
        <v>9.5</v>
      </c>
    </row>
    <row r="488" spans="1:4" ht="12.75">
      <c r="A488" s="179" t="s">
        <v>627</v>
      </c>
      <c r="B488" s="179" t="s">
        <v>701</v>
      </c>
      <c r="C488" s="187">
        <v>8800</v>
      </c>
      <c r="D488" s="188">
        <v>8.9</v>
      </c>
    </row>
    <row r="489" spans="1:4" ht="12.75">
      <c r="A489" s="179" t="s">
        <v>627</v>
      </c>
      <c r="B489" s="179" t="s">
        <v>702</v>
      </c>
      <c r="C489" s="187">
        <v>8600</v>
      </c>
      <c r="D489" s="188">
        <v>8.9</v>
      </c>
    </row>
    <row r="490" spans="1:4" ht="12.75">
      <c r="A490" s="179" t="s">
        <v>627</v>
      </c>
      <c r="B490" s="179" t="s">
        <v>703</v>
      </c>
      <c r="C490" s="187">
        <v>8600</v>
      </c>
      <c r="D490" s="188">
        <v>8.9</v>
      </c>
    </row>
    <row r="491" spans="1:4" ht="12.75">
      <c r="A491" s="179" t="s">
        <v>627</v>
      </c>
      <c r="B491" s="179" t="s">
        <v>704</v>
      </c>
      <c r="C491" s="187">
        <v>8600</v>
      </c>
      <c r="D491" s="188">
        <v>8.9</v>
      </c>
    </row>
    <row r="492" spans="1:4" ht="12.75">
      <c r="A492" s="179" t="s">
        <v>627</v>
      </c>
      <c r="B492" s="179" t="s">
        <v>705</v>
      </c>
      <c r="C492" s="187">
        <v>8800</v>
      </c>
      <c r="D492" s="188">
        <v>8.9</v>
      </c>
    </row>
    <row r="493" spans="1:4" ht="12.75">
      <c r="A493" s="179" t="s">
        <v>627</v>
      </c>
      <c r="B493" s="179" t="s">
        <v>706</v>
      </c>
      <c r="C493" s="187">
        <v>8800</v>
      </c>
      <c r="D493" s="188">
        <v>8.9</v>
      </c>
    </row>
    <row r="494" spans="1:4" ht="12.75">
      <c r="A494" s="179" t="s">
        <v>627</v>
      </c>
      <c r="B494" s="179" t="s">
        <v>707</v>
      </c>
      <c r="C494" s="187">
        <v>8800</v>
      </c>
      <c r="D494" s="188">
        <v>8.9</v>
      </c>
    </row>
    <row r="495" spans="1:4" ht="12.75">
      <c r="A495" s="179" t="s">
        <v>627</v>
      </c>
      <c r="B495" s="179" t="s">
        <v>708</v>
      </c>
      <c r="C495" s="187">
        <v>8800</v>
      </c>
      <c r="D495" s="188">
        <v>8.9</v>
      </c>
    </row>
    <row r="496" spans="1:4" ht="12.75">
      <c r="A496" s="179" t="s">
        <v>627</v>
      </c>
      <c r="B496" s="179" t="s">
        <v>709</v>
      </c>
      <c r="C496" s="187">
        <v>8800</v>
      </c>
      <c r="D496" s="188">
        <v>8.9</v>
      </c>
    </row>
    <row r="497" spans="1:4" ht="12.75">
      <c r="A497" s="179" t="s">
        <v>627</v>
      </c>
      <c r="B497" s="179" t="s">
        <v>710</v>
      </c>
      <c r="C497" s="187">
        <v>8800</v>
      </c>
      <c r="D497" s="188">
        <v>8.9</v>
      </c>
    </row>
    <row r="498" spans="1:4" ht="12.75">
      <c r="A498" s="179" t="s">
        <v>627</v>
      </c>
      <c r="B498" s="179" t="s">
        <v>711</v>
      </c>
      <c r="C498" s="187">
        <v>8600</v>
      </c>
      <c r="D498" s="188">
        <v>8.9</v>
      </c>
    </row>
    <row r="499" spans="1:4" ht="12.75">
      <c r="A499" s="179" t="s">
        <v>627</v>
      </c>
      <c r="B499" s="179" t="s">
        <v>711</v>
      </c>
      <c r="C499" s="187">
        <v>8800</v>
      </c>
      <c r="D499" s="188">
        <v>8.9</v>
      </c>
    </row>
    <row r="500" spans="1:4" ht="12.75">
      <c r="A500" s="179" t="s">
        <v>627</v>
      </c>
      <c r="B500" s="179" t="s">
        <v>712</v>
      </c>
      <c r="C500" s="187">
        <v>8600</v>
      </c>
      <c r="D500" s="188">
        <v>8.9</v>
      </c>
    </row>
    <row r="501" spans="1:4" ht="12.75">
      <c r="A501" s="179" t="s">
        <v>627</v>
      </c>
      <c r="B501" s="179" t="s">
        <v>712</v>
      </c>
      <c r="C501" s="187">
        <v>8800</v>
      </c>
      <c r="D501" s="188">
        <v>8.9</v>
      </c>
    </row>
    <row r="502" spans="1:4" ht="12.75">
      <c r="A502" s="179" t="s">
        <v>627</v>
      </c>
      <c r="B502" s="179" t="s">
        <v>713</v>
      </c>
      <c r="C502" s="187">
        <v>8600</v>
      </c>
      <c r="D502" s="188">
        <v>8.9</v>
      </c>
    </row>
    <row r="503" spans="1:4" ht="12.75">
      <c r="A503" s="179" t="s">
        <v>627</v>
      </c>
      <c r="B503" s="179" t="s">
        <v>713</v>
      </c>
      <c r="C503" s="187">
        <v>8800</v>
      </c>
      <c r="D503" s="188">
        <v>8.9</v>
      </c>
    </row>
    <row r="504" spans="1:4" ht="12.75">
      <c r="A504" s="179" t="s">
        <v>627</v>
      </c>
      <c r="B504" s="179" t="s">
        <v>714</v>
      </c>
      <c r="C504" s="187">
        <v>11400</v>
      </c>
      <c r="D504" s="188">
        <v>8.6</v>
      </c>
    </row>
    <row r="505" spans="1:4" ht="12.75">
      <c r="A505" s="179" t="s">
        <v>627</v>
      </c>
      <c r="B505" s="179" t="s">
        <v>715</v>
      </c>
      <c r="C505" s="187">
        <v>11100</v>
      </c>
      <c r="D505" s="188">
        <v>8.6</v>
      </c>
    </row>
    <row r="506" spans="1:4" ht="12.75">
      <c r="A506" s="179" t="s">
        <v>627</v>
      </c>
      <c r="B506" s="179" t="s">
        <v>716</v>
      </c>
      <c r="C506" s="187">
        <v>11100</v>
      </c>
      <c r="D506" s="188">
        <v>8.6</v>
      </c>
    </row>
    <row r="507" spans="1:4" ht="12.75">
      <c r="A507" s="179" t="s">
        <v>627</v>
      </c>
      <c r="B507" s="179" t="s">
        <v>717</v>
      </c>
      <c r="C507" s="187">
        <v>11100</v>
      </c>
      <c r="D507" s="188">
        <v>8.6</v>
      </c>
    </row>
    <row r="508" spans="1:4" ht="12.75">
      <c r="A508" s="179" t="s">
        <v>627</v>
      </c>
      <c r="B508" s="179" t="s">
        <v>718</v>
      </c>
      <c r="C508" s="187">
        <v>11100</v>
      </c>
      <c r="D508" s="188">
        <v>8.6</v>
      </c>
    </row>
    <row r="509" spans="1:4" ht="12.75">
      <c r="A509" s="179" t="s">
        <v>627</v>
      </c>
      <c r="B509" s="179" t="s">
        <v>719</v>
      </c>
      <c r="C509" s="187">
        <v>11100</v>
      </c>
      <c r="D509" s="188">
        <v>8.6</v>
      </c>
    </row>
    <row r="510" spans="1:4" ht="12.75">
      <c r="A510" s="179" t="s">
        <v>627</v>
      </c>
      <c r="B510" s="179" t="s">
        <v>720</v>
      </c>
      <c r="C510" s="187">
        <v>11400</v>
      </c>
      <c r="D510" s="188">
        <v>8.6</v>
      </c>
    </row>
    <row r="511" spans="1:4" ht="12.75">
      <c r="A511" s="179" t="s">
        <v>627</v>
      </c>
      <c r="B511" s="179" t="s">
        <v>721</v>
      </c>
      <c r="C511" s="187">
        <v>11400</v>
      </c>
      <c r="D511" s="188">
        <v>8.6</v>
      </c>
    </row>
    <row r="512" spans="1:4" ht="12.75">
      <c r="A512" s="179" t="s">
        <v>627</v>
      </c>
      <c r="B512" s="179" t="s">
        <v>722</v>
      </c>
      <c r="C512" s="187">
        <v>11400</v>
      </c>
      <c r="D512" s="188">
        <v>8.6</v>
      </c>
    </row>
    <row r="513" spans="1:4" ht="12.75">
      <c r="A513" s="179" t="s">
        <v>627</v>
      </c>
      <c r="B513" s="179" t="s">
        <v>723</v>
      </c>
      <c r="C513" s="187">
        <v>11400</v>
      </c>
      <c r="D513" s="188">
        <v>8.6</v>
      </c>
    </row>
    <row r="514" spans="1:4" ht="12.75">
      <c r="A514" s="179" t="s">
        <v>627</v>
      </c>
      <c r="B514" s="179" t="s">
        <v>724</v>
      </c>
      <c r="C514" s="187">
        <v>11400</v>
      </c>
      <c r="D514" s="188">
        <v>8.6</v>
      </c>
    </row>
    <row r="515" spans="1:4" ht="12.75">
      <c r="A515" s="179" t="s">
        <v>627</v>
      </c>
      <c r="B515" s="179" t="s">
        <v>725</v>
      </c>
      <c r="C515" s="187">
        <v>11400</v>
      </c>
      <c r="D515" s="188">
        <v>8.6</v>
      </c>
    </row>
    <row r="516" spans="1:4" ht="12.75">
      <c r="A516" s="179" t="s">
        <v>627</v>
      </c>
      <c r="B516" s="179" t="s">
        <v>726</v>
      </c>
      <c r="C516" s="187">
        <v>11400</v>
      </c>
      <c r="D516" s="188">
        <v>8.6</v>
      </c>
    </row>
    <row r="517" spans="1:4" ht="12.75">
      <c r="A517" s="179" t="s">
        <v>627</v>
      </c>
      <c r="B517" s="179" t="s">
        <v>727</v>
      </c>
      <c r="C517" s="187">
        <v>11400</v>
      </c>
      <c r="D517" s="188">
        <v>8.6</v>
      </c>
    </row>
    <row r="518" spans="1:4" ht="12.75">
      <c r="A518" s="179" t="s">
        <v>627</v>
      </c>
      <c r="B518" s="179" t="s">
        <v>728</v>
      </c>
      <c r="C518" s="187">
        <v>11100</v>
      </c>
      <c r="D518" s="188">
        <v>8.6</v>
      </c>
    </row>
    <row r="519" spans="1:4" ht="12.75">
      <c r="A519" s="179" t="s">
        <v>627</v>
      </c>
      <c r="B519" s="179" t="s">
        <v>728</v>
      </c>
      <c r="C519" s="187">
        <v>11400</v>
      </c>
      <c r="D519" s="188">
        <v>8.6</v>
      </c>
    </row>
    <row r="520" spans="1:4" ht="12.75">
      <c r="A520" s="179" t="s">
        <v>627</v>
      </c>
      <c r="B520" s="179" t="s">
        <v>729</v>
      </c>
      <c r="C520" s="187">
        <v>11100</v>
      </c>
      <c r="D520" s="188">
        <v>8.6</v>
      </c>
    </row>
    <row r="521" spans="1:4" ht="12.75">
      <c r="A521" s="179" t="s">
        <v>627</v>
      </c>
      <c r="B521" s="179" t="s">
        <v>729</v>
      </c>
      <c r="C521" s="187">
        <v>11400</v>
      </c>
      <c r="D521" s="188">
        <v>8.6</v>
      </c>
    </row>
    <row r="522" spans="1:4" ht="12.75">
      <c r="A522" s="179" t="s">
        <v>627</v>
      </c>
      <c r="B522" s="179" t="s">
        <v>730</v>
      </c>
      <c r="C522" s="187">
        <v>11100</v>
      </c>
      <c r="D522" s="188">
        <v>8.6</v>
      </c>
    </row>
    <row r="523" spans="1:4" ht="12.75">
      <c r="A523" s="179" t="s">
        <v>627</v>
      </c>
      <c r="B523" s="179" t="s">
        <v>730</v>
      </c>
      <c r="C523" s="187">
        <v>11400</v>
      </c>
      <c r="D523" s="188">
        <v>8.6</v>
      </c>
    </row>
    <row r="524" spans="1:4" ht="12.75">
      <c r="A524" s="179" t="s">
        <v>627</v>
      </c>
      <c r="B524" s="179" t="s">
        <v>731</v>
      </c>
      <c r="C524" s="187">
        <v>11100</v>
      </c>
      <c r="D524" s="188">
        <v>8.6</v>
      </c>
    </row>
    <row r="525" spans="1:4" ht="12.75">
      <c r="A525" s="179" t="s">
        <v>627</v>
      </c>
      <c r="B525" s="179" t="s">
        <v>731</v>
      </c>
      <c r="C525" s="187">
        <v>11400</v>
      </c>
      <c r="D525" s="188">
        <v>8.6</v>
      </c>
    </row>
    <row r="526" spans="1:4" ht="12.75">
      <c r="A526" s="179" t="s">
        <v>627</v>
      </c>
      <c r="B526" s="179" t="s">
        <v>732</v>
      </c>
      <c r="C526" s="187">
        <v>13200</v>
      </c>
      <c r="D526" s="188">
        <v>8.1</v>
      </c>
    </row>
    <row r="527" spans="1:4" ht="12.75">
      <c r="A527" s="179" t="s">
        <v>627</v>
      </c>
      <c r="B527" s="179" t="s">
        <v>733</v>
      </c>
      <c r="C527" s="187">
        <v>13200</v>
      </c>
      <c r="D527" s="188">
        <v>8.1</v>
      </c>
    </row>
    <row r="528" spans="1:4" ht="12.75">
      <c r="A528" s="179" t="s">
        <v>627</v>
      </c>
      <c r="B528" s="179" t="s">
        <v>734</v>
      </c>
      <c r="C528" s="187">
        <v>13200</v>
      </c>
      <c r="D528" s="188">
        <v>8.1</v>
      </c>
    </row>
    <row r="529" spans="1:4" ht="12.75">
      <c r="A529" s="179" t="s">
        <v>627</v>
      </c>
      <c r="B529" s="179" t="s">
        <v>735</v>
      </c>
      <c r="C529" s="187">
        <v>13200</v>
      </c>
      <c r="D529" s="188">
        <v>8.1</v>
      </c>
    </row>
    <row r="530" spans="1:4" ht="12.75">
      <c r="A530" s="179" t="s">
        <v>627</v>
      </c>
      <c r="B530" s="179" t="s">
        <v>736</v>
      </c>
      <c r="C530" s="187">
        <v>13200</v>
      </c>
      <c r="D530" s="188">
        <v>8.1</v>
      </c>
    </row>
    <row r="531" spans="1:4" ht="12.75">
      <c r="A531" s="179" t="s">
        <v>627</v>
      </c>
      <c r="B531" s="179" t="s">
        <v>737</v>
      </c>
      <c r="C531" s="187">
        <v>13600</v>
      </c>
      <c r="D531" s="188">
        <v>8.1</v>
      </c>
    </row>
    <row r="532" spans="1:4" ht="12.75">
      <c r="A532" s="179" t="s">
        <v>627</v>
      </c>
      <c r="B532" s="179" t="s">
        <v>738</v>
      </c>
      <c r="C532" s="187">
        <v>13600</v>
      </c>
      <c r="D532" s="188">
        <v>8.1</v>
      </c>
    </row>
    <row r="533" spans="1:4" ht="12.75">
      <c r="A533" s="179" t="s">
        <v>627</v>
      </c>
      <c r="B533" s="179" t="s">
        <v>739</v>
      </c>
      <c r="C533" s="187">
        <v>13600</v>
      </c>
      <c r="D533" s="188">
        <v>8.1</v>
      </c>
    </row>
    <row r="534" spans="1:4" ht="12.75">
      <c r="A534" s="179" t="s">
        <v>627</v>
      </c>
      <c r="B534" s="179" t="s">
        <v>740</v>
      </c>
      <c r="C534" s="187">
        <v>13600</v>
      </c>
      <c r="D534" s="188">
        <v>8.1</v>
      </c>
    </row>
    <row r="535" spans="1:4" ht="12.75">
      <c r="A535" s="179" t="s">
        <v>627</v>
      </c>
      <c r="B535" s="179" t="s">
        <v>741</v>
      </c>
      <c r="C535" s="187">
        <v>13600</v>
      </c>
      <c r="D535" s="188">
        <v>8.1</v>
      </c>
    </row>
    <row r="536" spans="1:4" ht="12.75">
      <c r="A536" s="179" t="s">
        <v>627</v>
      </c>
      <c r="B536" s="179" t="s">
        <v>742</v>
      </c>
      <c r="C536" s="187">
        <v>13600</v>
      </c>
      <c r="D536" s="188">
        <v>8.1</v>
      </c>
    </row>
    <row r="537" spans="1:4" ht="12.75">
      <c r="A537" s="179" t="s">
        <v>627</v>
      </c>
      <c r="B537" s="179" t="s">
        <v>743</v>
      </c>
      <c r="C537" s="187">
        <v>13600</v>
      </c>
      <c r="D537" s="188">
        <v>8.1</v>
      </c>
    </row>
    <row r="538" spans="1:4" ht="12.75">
      <c r="A538" s="179" t="s">
        <v>627</v>
      </c>
      <c r="B538" s="179" t="s">
        <v>744</v>
      </c>
      <c r="C538" s="187">
        <v>13600</v>
      </c>
      <c r="D538" s="188">
        <v>8.1</v>
      </c>
    </row>
    <row r="539" spans="1:4" ht="12.75">
      <c r="A539" s="179" t="s">
        <v>627</v>
      </c>
      <c r="B539" s="179" t="s">
        <v>745</v>
      </c>
      <c r="C539" s="187">
        <v>13200</v>
      </c>
      <c r="D539" s="188">
        <v>8.1</v>
      </c>
    </row>
    <row r="540" spans="1:4" ht="12.75">
      <c r="A540" s="179" t="s">
        <v>627</v>
      </c>
      <c r="B540" s="179" t="s">
        <v>745</v>
      </c>
      <c r="C540" s="187">
        <v>13600</v>
      </c>
      <c r="D540" s="188">
        <v>8.1</v>
      </c>
    </row>
    <row r="541" spans="1:4" ht="12.75">
      <c r="A541" s="179" t="s">
        <v>627</v>
      </c>
      <c r="B541" s="179" t="s">
        <v>746</v>
      </c>
      <c r="C541" s="187">
        <v>13200</v>
      </c>
      <c r="D541" s="188">
        <v>8.1</v>
      </c>
    </row>
    <row r="542" spans="1:4" ht="12.75">
      <c r="A542" s="179" t="s">
        <v>627</v>
      </c>
      <c r="B542" s="179" t="s">
        <v>746</v>
      </c>
      <c r="C542" s="187">
        <v>13600</v>
      </c>
      <c r="D542" s="188">
        <v>8.1</v>
      </c>
    </row>
    <row r="543" spans="1:4" ht="12.75">
      <c r="A543" s="179" t="s">
        <v>627</v>
      </c>
      <c r="B543" s="179" t="s">
        <v>747</v>
      </c>
      <c r="C543" s="187">
        <v>13200</v>
      </c>
      <c r="D543" s="188">
        <v>8.1</v>
      </c>
    </row>
    <row r="544" spans="1:4" ht="12.75">
      <c r="A544" s="179" t="s">
        <v>627</v>
      </c>
      <c r="B544" s="179" t="s">
        <v>747</v>
      </c>
      <c r="C544" s="187">
        <v>13600</v>
      </c>
      <c r="D544" s="188">
        <v>8.1</v>
      </c>
    </row>
    <row r="545" spans="1:4" ht="12.75">
      <c r="A545" s="179" t="s">
        <v>627</v>
      </c>
      <c r="B545" s="179" t="s">
        <v>748</v>
      </c>
      <c r="C545" s="187">
        <v>13200</v>
      </c>
      <c r="D545" s="188">
        <v>8.1</v>
      </c>
    </row>
    <row r="546" spans="1:4" ht="12.75">
      <c r="A546" s="179" t="s">
        <v>627</v>
      </c>
      <c r="B546" s="179" t="s">
        <v>748</v>
      </c>
      <c r="C546" s="187">
        <v>13600</v>
      </c>
      <c r="D546" s="188">
        <v>8.1</v>
      </c>
    </row>
    <row r="547" spans="1:4" ht="12.75">
      <c r="A547" s="186" t="s">
        <v>749</v>
      </c>
      <c r="B547" s="179" t="s">
        <v>750</v>
      </c>
      <c r="C547" s="187">
        <v>8800</v>
      </c>
      <c r="D547" s="188">
        <v>11.3</v>
      </c>
    </row>
    <row r="548" spans="1:4" ht="12.75">
      <c r="A548" s="186" t="s">
        <v>749</v>
      </c>
      <c r="B548" s="186" t="s">
        <v>750</v>
      </c>
      <c r="C548" s="189">
        <v>8800</v>
      </c>
      <c r="D548" s="190">
        <v>11.3</v>
      </c>
    </row>
    <row r="549" spans="1:4" ht="12.75">
      <c r="A549" s="186" t="s">
        <v>749</v>
      </c>
      <c r="B549" s="179" t="s">
        <v>751</v>
      </c>
      <c r="C549" s="187">
        <v>8800</v>
      </c>
      <c r="D549" s="188">
        <v>12.6</v>
      </c>
    </row>
    <row r="550" spans="1:4" ht="12.75">
      <c r="A550" s="186" t="s">
        <v>749</v>
      </c>
      <c r="B550" s="186" t="s">
        <v>751</v>
      </c>
      <c r="C550" s="189">
        <v>8800</v>
      </c>
      <c r="D550" s="190">
        <v>12.6</v>
      </c>
    </row>
    <row r="551" spans="1:4" ht="12.75">
      <c r="A551" s="186" t="s">
        <v>749</v>
      </c>
      <c r="B551" s="179" t="s">
        <v>752</v>
      </c>
      <c r="C551" s="187">
        <v>8800</v>
      </c>
      <c r="D551" s="188">
        <v>11.3</v>
      </c>
    </row>
    <row r="552" spans="1:4" ht="12.75">
      <c r="A552" s="186" t="s">
        <v>749</v>
      </c>
      <c r="B552" s="179" t="s">
        <v>753</v>
      </c>
      <c r="C552" s="187">
        <v>10500</v>
      </c>
      <c r="D552" s="188">
        <v>10.7</v>
      </c>
    </row>
    <row r="553" spans="1:4" ht="12.75">
      <c r="A553" s="186" t="s">
        <v>749</v>
      </c>
      <c r="B553" s="186" t="s">
        <v>753</v>
      </c>
      <c r="C553" s="189">
        <v>10500</v>
      </c>
      <c r="D553" s="190">
        <v>10.7</v>
      </c>
    </row>
    <row r="554" spans="1:4" ht="12.75">
      <c r="A554" s="186" t="s">
        <v>749</v>
      </c>
      <c r="B554" s="179" t="s">
        <v>754</v>
      </c>
      <c r="C554" s="187">
        <v>10500</v>
      </c>
      <c r="D554" s="188">
        <v>12.1</v>
      </c>
    </row>
    <row r="555" spans="1:4" ht="12.75">
      <c r="A555" s="186" t="s">
        <v>749</v>
      </c>
      <c r="B555" s="186" t="s">
        <v>754</v>
      </c>
      <c r="C555" s="189">
        <v>10500</v>
      </c>
      <c r="D555" s="190">
        <v>12.1</v>
      </c>
    </row>
    <row r="556" spans="1:4" ht="12.75">
      <c r="A556" s="186" t="s">
        <v>749</v>
      </c>
      <c r="B556" s="179" t="s">
        <v>755</v>
      </c>
      <c r="C556" s="187">
        <v>11800</v>
      </c>
      <c r="D556" s="188">
        <v>9.6</v>
      </c>
    </row>
    <row r="557" spans="1:4" ht="12.75">
      <c r="A557" s="186" t="s">
        <v>749</v>
      </c>
      <c r="B557" s="186" t="s">
        <v>755</v>
      </c>
      <c r="C557" s="189">
        <v>11800</v>
      </c>
      <c r="D557" s="190">
        <v>9.6</v>
      </c>
    </row>
    <row r="558" spans="1:4" ht="12.75">
      <c r="A558" s="186" t="s">
        <v>749</v>
      </c>
      <c r="B558" s="179" t="s">
        <v>756</v>
      </c>
      <c r="C558" s="187">
        <v>11800</v>
      </c>
      <c r="D558" s="188">
        <v>10.4</v>
      </c>
    </row>
    <row r="559" spans="1:4" ht="12.75">
      <c r="A559" s="186" t="s">
        <v>749</v>
      </c>
      <c r="B559" s="186" t="s">
        <v>756</v>
      </c>
      <c r="C559" s="189">
        <v>11800</v>
      </c>
      <c r="D559" s="190">
        <v>10.4</v>
      </c>
    </row>
    <row r="560" spans="1:4" ht="12.75">
      <c r="A560" s="186" t="s">
        <v>749</v>
      </c>
      <c r="B560" s="179" t="s">
        <v>757</v>
      </c>
      <c r="C560" s="187">
        <v>11800</v>
      </c>
      <c r="D560" s="188">
        <v>9.6</v>
      </c>
    </row>
    <row r="561" spans="1:4" ht="12.75">
      <c r="A561" s="186" t="s">
        <v>749</v>
      </c>
      <c r="B561" s="179" t="s">
        <v>758</v>
      </c>
      <c r="C561" s="187">
        <v>13000</v>
      </c>
      <c r="D561" s="188">
        <v>9.4</v>
      </c>
    </row>
    <row r="562" spans="1:4" ht="12.75">
      <c r="A562" s="186" t="s">
        <v>749</v>
      </c>
      <c r="B562" s="186" t="s">
        <v>758</v>
      </c>
      <c r="C562" s="189">
        <v>13000</v>
      </c>
      <c r="D562" s="190">
        <v>9.4</v>
      </c>
    </row>
    <row r="563" spans="1:4" ht="12.75">
      <c r="A563" s="186" t="s">
        <v>749</v>
      </c>
      <c r="B563" s="179" t="s">
        <v>759</v>
      </c>
      <c r="C563" s="187">
        <v>13000</v>
      </c>
      <c r="D563" s="188">
        <v>10</v>
      </c>
    </row>
    <row r="564" spans="1:4" ht="12.75">
      <c r="A564" s="186" t="s">
        <v>749</v>
      </c>
      <c r="B564" s="186" t="s">
        <v>759</v>
      </c>
      <c r="C564" s="189">
        <v>13000</v>
      </c>
      <c r="D564" s="190">
        <v>10</v>
      </c>
    </row>
    <row r="565" spans="1:4" ht="12.75">
      <c r="A565" s="186" t="s">
        <v>749</v>
      </c>
      <c r="B565" s="179" t="s">
        <v>760</v>
      </c>
      <c r="C565" s="187">
        <v>14000</v>
      </c>
      <c r="D565" s="188">
        <v>9.2</v>
      </c>
    </row>
    <row r="566" spans="1:4" ht="12.75">
      <c r="A566" s="186" t="s">
        <v>749</v>
      </c>
      <c r="B566" s="186" t="s">
        <v>760</v>
      </c>
      <c r="C566" s="189">
        <v>14000</v>
      </c>
      <c r="D566" s="190">
        <v>9.2</v>
      </c>
    </row>
    <row r="567" spans="1:4" ht="12.75">
      <c r="A567" s="186" t="s">
        <v>749</v>
      </c>
      <c r="B567" s="179" t="s">
        <v>761</v>
      </c>
      <c r="C567" s="187">
        <v>14000</v>
      </c>
      <c r="D567" s="188">
        <v>9.2</v>
      </c>
    </row>
    <row r="568" spans="1:4" ht="12.75">
      <c r="A568" s="186" t="s">
        <v>749</v>
      </c>
      <c r="B568" s="179" t="s">
        <v>762</v>
      </c>
      <c r="C568" s="187">
        <v>18400</v>
      </c>
      <c r="D568" s="188">
        <v>9.3</v>
      </c>
    </row>
    <row r="569" spans="1:4" ht="12.75">
      <c r="A569" s="186" t="s">
        <v>749</v>
      </c>
      <c r="B569" s="186" t="s">
        <v>762</v>
      </c>
      <c r="C569" s="189">
        <v>18400</v>
      </c>
      <c r="D569" s="190">
        <v>9.3</v>
      </c>
    </row>
    <row r="570" spans="1:4" ht="12.75">
      <c r="A570" s="186" t="s">
        <v>749</v>
      </c>
      <c r="B570" s="179" t="s">
        <v>763</v>
      </c>
      <c r="C570" s="187">
        <v>18400</v>
      </c>
      <c r="D570" s="188">
        <v>9.3</v>
      </c>
    </row>
    <row r="571" spans="1:4" ht="12.75">
      <c r="A571" s="186" t="s">
        <v>749</v>
      </c>
      <c r="B571" s="179" t="s">
        <v>764</v>
      </c>
      <c r="C571" s="187">
        <v>18400</v>
      </c>
      <c r="D571" s="188">
        <v>9.3</v>
      </c>
    </row>
    <row r="572" spans="1:4" ht="12.75">
      <c r="A572" s="186" t="s">
        <v>749</v>
      </c>
      <c r="B572" s="179" t="s">
        <v>765</v>
      </c>
      <c r="C572" s="187">
        <v>19500</v>
      </c>
      <c r="D572" s="188">
        <v>9.4</v>
      </c>
    </row>
    <row r="573" spans="1:4" ht="12.75">
      <c r="A573" s="186" t="s">
        <v>749</v>
      </c>
      <c r="B573" s="186" t="s">
        <v>765</v>
      </c>
      <c r="C573" s="189">
        <v>19500</v>
      </c>
      <c r="D573" s="190">
        <v>9.4</v>
      </c>
    </row>
    <row r="574" spans="1:4" ht="12.75">
      <c r="A574" s="186" t="s">
        <v>749</v>
      </c>
      <c r="B574" s="179" t="s">
        <v>766</v>
      </c>
      <c r="C574" s="187">
        <v>21200</v>
      </c>
      <c r="D574" s="188">
        <v>9.5</v>
      </c>
    </row>
    <row r="575" spans="1:4" ht="12.75">
      <c r="A575" s="186" t="s">
        <v>749</v>
      </c>
      <c r="B575" s="186" t="s">
        <v>766</v>
      </c>
      <c r="C575" s="189">
        <v>21200</v>
      </c>
      <c r="D575" s="190">
        <v>9.5</v>
      </c>
    </row>
    <row r="576" spans="1:4" ht="12.75">
      <c r="A576" s="186" t="s">
        <v>749</v>
      </c>
      <c r="B576" s="179" t="s">
        <v>767</v>
      </c>
      <c r="C576" s="187">
        <v>23300</v>
      </c>
      <c r="D576" s="188">
        <v>9.3</v>
      </c>
    </row>
    <row r="577" spans="1:4" ht="12.75">
      <c r="A577" s="186" t="s">
        <v>749</v>
      </c>
      <c r="B577" s="186" t="s">
        <v>767</v>
      </c>
      <c r="C577" s="189">
        <v>23300</v>
      </c>
      <c r="D577" s="190">
        <v>9.3</v>
      </c>
    </row>
    <row r="578" spans="1:4" ht="12.75">
      <c r="A578" s="186" t="s">
        <v>749</v>
      </c>
      <c r="B578" s="179" t="s">
        <v>768</v>
      </c>
      <c r="C578" s="187">
        <v>23000</v>
      </c>
      <c r="D578" s="188">
        <v>9.2</v>
      </c>
    </row>
    <row r="579" spans="1:4" ht="12.75">
      <c r="A579" s="186" t="s">
        <v>749</v>
      </c>
      <c r="B579" s="179" t="s">
        <v>769</v>
      </c>
      <c r="C579" s="187">
        <v>23300</v>
      </c>
      <c r="D579" s="188">
        <v>9.3</v>
      </c>
    </row>
    <row r="580" spans="1:4" ht="12.75">
      <c r="A580" s="186" t="s">
        <v>749</v>
      </c>
      <c r="B580" s="179" t="s">
        <v>1415</v>
      </c>
      <c r="C580" s="187">
        <v>8400</v>
      </c>
      <c r="D580" s="188">
        <v>9.3</v>
      </c>
    </row>
    <row r="581" spans="1:4" ht="12.75">
      <c r="A581" s="186" t="s">
        <v>749</v>
      </c>
      <c r="B581" s="186" t="s">
        <v>1415</v>
      </c>
      <c r="C581" s="189">
        <v>8400</v>
      </c>
      <c r="D581" s="190">
        <v>9.3</v>
      </c>
    </row>
    <row r="582" spans="1:4" ht="12.75">
      <c r="A582" s="191" t="s">
        <v>1414</v>
      </c>
      <c r="B582" s="191" t="s">
        <v>1415</v>
      </c>
      <c r="C582" s="192">
        <v>7440</v>
      </c>
      <c r="D582" s="192">
        <v>10.9</v>
      </c>
    </row>
    <row r="583" spans="1:4" ht="12.75">
      <c r="A583" s="186" t="s">
        <v>749</v>
      </c>
      <c r="B583" s="179" t="s">
        <v>770</v>
      </c>
      <c r="C583" s="187">
        <v>8100</v>
      </c>
      <c r="D583" s="188">
        <v>8.7</v>
      </c>
    </row>
    <row r="584" spans="1:4" ht="12.75">
      <c r="A584" s="186" t="s">
        <v>749</v>
      </c>
      <c r="B584" s="179" t="s">
        <v>771</v>
      </c>
      <c r="C584" s="187">
        <v>10000</v>
      </c>
      <c r="D584" s="188">
        <v>10</v>
      </c>
    </row>
    <row r="585" spans="1:4" ht="12.75">
      <c r="A585" s="186" t="s">
        <v>749</v>
      </c>
      <c r="B585" s="186" t="s">
        <v>771</v>
      </c>
      <c r="C585" s="189">
        <v>10000</v>
      </c>
      <c r="D585" s="190">
        <v>10</v>
      </c>
    </row>
    <row r="586" spans="1:4" ht="12.75">
      <c r="A586" s="186" t="s">
        <v>749</v>
      </c>
      <c r="B586" s="179" t="s">
        <v>772</v>
      </c>
      <c r="C586" s="187">
        <v>10000</v>
      </c>
      <c r="D586" s="188">
        <v>9.1</v>
      </c>
    </row>
    <row r="587" spans="1:4" ht="12.75">
      <c r="A587" s="186" t="s">
        <v>749</v>
      </c>
      <c r="B587" s="179" t="s">
        <v>773</v>
      </c>
      <c r="C587" s="187">
        <v>11600</v>
      </c>
      <c r="D587" s="188">
        <v>9.3</v>
      </c>
    </row>
    <row r="588" spans="1:4" ht="12.75">
      <c r="A588" s="186" t="s">
        <v>749</v>
      </c>
      <c r="B588" s="179" t="s">
        <v>773</v>
      </c>
      <c r="C588" s="187">
        <v>12300</v>
      </c>
      <c r="D588" s="188">
        <v>9.5</v>
      </c>
    </row>
    <row r="589" spans="1:4" ht="12.75">
      <c r="A589" s="186" t="s">
        <v>749</v>
      </c>
      <c r="B589" s="186" t="s">
        <v>773</v>
      </c>
      <c r="C589" s="189">
        <v>12300</v>
      </c>
      <c r="D589" s="190">
        <v>9.5</v>
      </c>
    </row>
    <row r="590" spans="1:4" ht="12.75">
      <c r="A590" s="186" t="s">
        <v>749</v>
      </c>
      <c r="B590" s="179" t="s">
        <v>774</v>
      </c>
      <c r="C590" s="187">
        <v>12500</v>
      </c>
      <c r="D590" s="188">
        <v>9</v>
      </c>
    </row>
    <row r="591" spans="1:4" ht="12.75">
      <c r="A591" s="186" t="s">
        <v>749</v>
      </c>
      <c r="B591" s="179" t="s">
        <v>775</v>
      </c>
      <c r="C591" s="187">
        <v>12300</v>
      </c>
      <c r="D591" s="188">
        <v>10</v>
      </c>
    </row>
    <row r="592" spans="1:4" ht="12.75">
      <c r="A592" s="186" t="s">
        <v>749</v>
      </c>
      <c r="B592" s="179" t="s">
        <v>775</v>
      </c>
      <c r="C592" s="187">
        <v>12500</v>
      </c>
      <c r="D592" s="188">
        <v>10</v>
      </c>
    </row>
    <row r="593" spans="1:4" ht="12.75">
      <c r="A593" s="186" t="s">
        <v>749</v>
      </c>
      <c r="B593" s="186" t="s">
        <v>775</v>
      </c>
      <c r="C593" s="189">
        <v>12500</v>
      </c>
      <c r="D593" s="190">
        <v>10</v>
      </c>
    </row>
    <row r="594" spans="1:4" ht="12.75">
      <c r="A594" s="191" t="s">
        <v>776</v>
      </c>
      <c r="B594" s="191" t="s">
        <v>777</v>
      </c>
      <c r="C594" s="192">
        <v>14000</v>
      </c>
      <c r="D594" s="192">
        <v>10.2</v>
      </c>
    </row>
    <row r="595" spans="1:4" ht="12.75">
      <c r="A595" s="191" t="s">
        <v>776</v>
      </c>
      <c r="B595" s="191" t="s">
        <v>778</v>
      </c>
      <c r="C595" s="192">
        <v>14000</v>
      </c>
      <c r="D595" s="192">
        <v>10.2</v>
      </c>
    </row>
    <row r="596" spans="1:4" ht="12.75">
      <c r="A596" s="191" t="s">
        <v>776</v>
      </c>
      <c r="B596" s="191" t="s">
        <v>779</v>
      </c>
      <c r="C596" s="192">
        <v>7800</v>
      </c>
      <c r="D596" s="192">
        <v>9.8</v>
      </c>
    </row>
    <row r="597" spans="1:4" ht="12.75">
      <c r="A597" s="179" t="s">
        <v>780</v>
      </c>
      <c r="B597" s="179" t="s">
        <v>781</v>
      </c>
      <c r="C597" s="187">
        <v>27900</v>
      </c>
      <c r="D597" s="188">
        <v>9</v>
      </c>
    </row>
    <row r="598" spans="1:4" ht="12.75">
      <c r="A598" s="179" t="s">
        <v>780</v>
      </c>
      <c r="B598" s="179" t="s">
        <v>781</v>
      </c>
      <c r="C598" s="187">
        <v>28500</v>
      </c>
      <c r="D598" s="188">
        <v>9.1</v>
      </c>
    </row>
    <row r="599" spans="1:4" ht="12.75">
      <c r="A599" s="179" t="s">
        <v>780</v>
      </c>
      <c r="B599" s="179" t="s">
        <v>782</v>
      </c>
      <c r="C599" s="187">
        <v>33400</v>
      </c>
      <c r="D599" s="188">
        <v>8.2</v>
      </c>
    </row>
    <row r="600" spans="1:4" ht="12.75">
      <c r="A600" s="179" t="s">
        <v>780</v>
      </c>
      <c r="B600" s="179" t="s">
        <v>782</v>
      </c>
      <c r="C600" s="187">
        <v>34100</v>
      </c>
      <c r="D600" s="188">
        <v>8.2</v>
      </c>
    </row>
    <row r="601" spans="1:4" ht="12.75">
      <c r="A601" s="186" t="s">
        <v>783</v>
      </c>
      <c r="B601" s="179" t="s">
        <v>784</v>
      </c>
      <c r="C601" s="187">
        <v>10000</v>
      </c>
      <c r="D601" s="188">
        <v>9</v>
      </c>
    </row>
    <row r="602" spans="1:4" ht="12.75">
      <c r="A602" s="186" t="s">
        <v>783</v>
      </c>
      <c r="B602" s="179" t="s">
        <v>785</v>
      </c>
      <c r="C602" s="187">
        <v>12000</v>
      </c>
      <c r="D602" s="188">
        <v>9</v>
      </c>
    </row>
    <row r="603" spans="1:4" ht="12.75">
      <c r="A603" s="186" t="s">
        <v>783</v>
      </c>
      <c r="B603" s="179" t="s">
        <v>786</v>
      </c>
      <c r="C603" s="187">
        <v>14000</v>
      </c>
      <c r="D603" s="188">
        <v>10.2</v>
      </c>
    </row>
    <row r="604" spans="1:4" ht="12.75">
      <c r="A604" s="186" t="s">
        <v>783</v>
      </c>
      <c r="B604" s="186" t="s">
        <v>786</v>
      </c>
      <c r="C604" s="189">
        <v>14000</v>
      </c>
      <c r="D604" s="190">
        <v>10.2</v>
      </c>
    </row>
    <row r="605" spans="1:4" ht="12.75">
      <c r="A605" s="186" t="s">
        <v>783</v>
      </c>
      <c r="B605" s="179" t="s">
        <v>787</v>
      </c>
      <c r="C605" s="187">
        <v>17200</v>
      </c>
      <c r="D605" s="188">
        <v>9</v>
      </c>
    </row>
    <row r="606" spans="1:4" ht="12.75">
      <c r="A606" s="186" t="s">
        <v>783</v>
      </c>
      <c r="B606" s="179" t="s">
        <v>787</v>
      </c>
      <c r="C606" s="187">
        <v>18000</v>
      </c>
      <c r="D606" s="188">
        <v>9</v>
      </c>
    </row>
    <row r="607" spans="1:4" ht="12.75">
      <c r="A607" s="186" t="s">
        <v>783</v>
      </c>
      <c r="B607" s="179" t="s">
        <v>788</v>
      </c>
      <c r="C607" s="187">
        <v>24500</v>
      </c>
      <c r="D607" s="188">
        <v>9</v>
      </c>
    </row>
    <row r="608" spans="1:4" ht="12.75">
      <c r="A608" s="186" t="s">
        <v>783</v>
      </c>
      <c r="B608" s="179" t="s">
        <v>788</v>
      </c>
      <c r="C608" s="187">
        <v>25000</v>
      </c>
      <c r="D608" s="188">
        <v>9</v>
      </c>
    </row>
    <row r="609" spans="1:4" ht="12.75">
      <c r="A609" s="186" t="s">
        <v>783</v>
      </c>
      <c r="B609" s="179" t="s">
        <v>789</v>
      </c>
      <c r="C609" s="187">
        <v>5000</v>
      </c>
      <c r="D609" s="188">
        <v>8</v>
      </c>
    </row>
    <row r="610" spans="1:4" ht="12.75">
      <c r="A610" s="186" t="s">
        <v>783</v>
      </c>
      <c r="B610" s="179" t="s">
        <v>790</v>
      </c>
      <c r="C610" s="187">
        <v>5900</v>
      </c>
      <c r="D610" s="188">
        <v>8</v>
      </c>
    </row>
    <row r="611" spans="1:4" ht="12.75">
      <c r="A611" s="186" t="s">
        <v>783</v>
      </c>
      <c r="B611" s="179" t="s">
        <v>791</v>
      </c>
      <c r="C611" s="187">
        <v>8000</v>
      </c>
      <c r="D611" s="188">
        <v>9</v>
      </c>
    </row>
    <row r="612" spans="1:4" ht="12.75">
      <c r="A612" s="186" t="s">
        <v>792</v>
      </c>
      <c r="B612" s="179" t="s">
        <v>793</v>
      </c>
      <c r="C612" s="187">
        <v>14000</v>
      </c>
      <c r="D612" s="188">
        <v>10.2</v>
      </c>
    </row>
    <row r="613" spans="1:4" ht="12.75">
      <c r="A613" s="186" t="s">
        <v>792</v>
      </c>
      <c r="B613" s="179" t="s">
        <v>793</v>
      </c>
      <c r="C613" s="187">
        <v>14000</v>
      </c>
      <c r="D613" s="188">
        <v>10.2</v>
      </c>
    </row>
    <row r="614" spans="1:4" ht="12.75">
      <c r="A614" s="186" t="s">
        <v>792</v>
      </c>
      <c r="B614" s="186" t="s">
        <v>793</v>
      </c>
      <c r="C614" s="189">
        <v>14000</v>
      </c>
      <c r="D614" s="190">
        <v>10.2</v>
      </c>
    </row>
    <row r="615" spans="1:4" ht="12.75">
      <c r="A615" s="186" t="s">
        <v>792</v>
      </c>
      <c r="B615" s="186" t="s">
        <v>793</v>
      </c>
      <c r="C615" s="189">
        <v>14000</v>
      </c>
      <c r="D615" s="190">
        <v>10.2</v>
      </c>
    </row>
    <row r="616" spans="1:4" ht="12.75">
      <c r="A616" s="186" t="s">
        <v>792</v>
      </c>
      <c r="B616" s="179" t="s">
        <v>794</v>
      </c>
      <c r="C616" s="187">
        <v>18000</v>
      </c>
      <c r="D616" s="188">
        <v>9</v>
      </c>
    </row>
    <row r="617" spans="1:4" ht="12.75">
      <c r="A617" s="186" t="s">
        <v>792</v>
      </c>
      <c r="B617" s="179" t="s">
        <v>794</v>
      </c>
      <c r="C617" s="187">
        <v>18000</v>
      </c>
      <c r="D617" s="188">
        <v>9</v>
      </c>
    </row>
    <row r="618" spans="1:4" ht="12.75">
      <c r="A618" s="186" t="s">
        <v>792</v>
      </c>
      <c r="B618" s="179" t="s">
        <v>795</v>
      </c>
      <c r="C618" s="187">
        <v>25000</v>
      </c>
      <c r="D618" s="188">
        <v>8.7</v>
      </c>
    </row>
    <row r="619" spans="1:4" ht="12.75">
      <c r="A619" s="186" t="s">
        <v>792</v>
      </c>
      <c r="B619" s="179" t="s">
        <v>795</v>
      </c>
      <c r="C619" s="187">
        <v>25000</v>
      </c>
      <c r="D619" s="188">
        <v>8.7</v>
      </c>
    </row>
    <row r="620" spans="1:4" ht="12.75">
      <c r="A620" s="186" t="s">
        <v>792</v>
      </c>
      <c r="B620" s="179" t="s">
        <v>796</v>
      </c>
      <c r="C620" s="187">
        <v>29000</v>
      </c>
      <c r="D620" s="188">
        <v>8.2</v>
      </c>
    </row>
    <row r="621" spans="1:4" ht="12.75">
      <c r="A621" s="186" t="s">
        <v>792</v>
      </c>
      <c r="B621" s="179" t="s">
        <v>796</v>
      </c>
      <c r="C621" s="187">
        <v>29000</v>
      </c>
      <c r="D621" s="188">
        <v>8.2</v>
      </c>
    </row>
    <row r="622" spans="1:4" ht="12.75">
      <c r="A622" s="186" t="s">
        <v>792</v>
      </c>
      <c r="B622" s="179" t="s">
        <v>797</v>
      </c>
      <c r="C622" s="187">
        <v>10000</v>
      </c>
      <c r="D622" s="188">
        <v>9</v>
      </c>
    </row>
    <row r="623" spans="1:4" ht="12.75">
      <c r="A623" s="186" t="s">
        <v>792</v>
      </c>
      <c r="B623" s="179" t="s">
        <v>797</v>
      </c>
      <c r="C623" s="187">
        <v>10000</v>
      </c>
      <c r="D623" s="188">
        <v>9</v>
      </c>
    </row>
    <row r="624" spans="1:4" ht="12.75">
      <c r="A624" s="186" t="s">
        <v>792</v>
      </c>
      <c r="B624" s="179" t="s">
        <v>798</v>
      </c>
      <c r="C624" s="187">
        <v>12000</v>
      </c>
      <c r="D624" s="188">
        <v>9</v>
      </c>
    </row>
    <row r="625" spans="1:4" ht="12.75">
      <c r="A625" s="186" t="s">
        <v>792</v>
      </c>
      <c r="B625" s="179" t="s">
        <v>798</v>
      </c>
      <c r="C625" s="187">
        <v>12000</v>
      </c>
      <c r="D625" s="188">
        <v>9</v>
      </c>
    </row>
    <row r="626" spans="1:4" ht="12.75">
      <c r="A626" s="186" t="s">
        <v>792</v>
      </c>
      <c r="B626" s="179" t="s">
        <v>799</v>
      </c>
      <c r="C626" s="187">
        <v>12000</v>
      </c>
      <c r="D626" s="188">
        <v>9</v>
      </c>
    </row>
    <row r="627" spans="1:4" ht="12.75">
      <c r="A627" s="186" t="s">
        <v>792</v>
      </c>
      <c r="B627" s="179" t="s">
        <v>799</v>
      </c>
      <c r="C627" s="187">
        <v>12000</v>
      </c>
      <c r="D627" s="188">
        <v>9</v>
      </c>
    </row>
    <row r="628" spans="1:4" ht="12.75">
      <c r="A628" s="186" t="s">
        <v>792</v>
      </c>
      <c r="B628" s="179" t="s">
        <v>800</v>
      </c>
      <c r="C628" s="187">
        <v>5000</v>
      </c>
      <c r="D628" s="188">
        <v>8</v>
      </c>
    </row>
    <row r="629" spans="1:4" ht="12.75">
      <c r="A629" s="186" t="s">
        <v>792</v>
      </c>
      <c r="B629" s="179" t="s">
        <v>800</v>
      </c>
      <c r="C629" s="187">
        <v>5000</v>
      </c>
      <c r="D629" s="188">
        <v>8</v>
      </c>
    </row>
    <row r="630" spans="1:4" ht="12.75">
      <c r="A630" s="186" t="s">
        <v>792</v>
      </c>
      <c r="B630" s="179" t="s">
        <v>801</v>
      </c>
      <c r="C630" s="187">
        <v>6000</v>
      </c>
      <c r="D630" s="188">
        <v>9.6</v>
      </c>
    </row>
    <row r="631" spans="1:4" ht="12.75">
      <c r="A631" s="186" t="s">
        <v>792</v>
      </c>
      <c r="B631" s="179" t="s">
        <v>801</v>
      </c>
      <c r="C631" s="187">
        <v>6000</v>
      </c>
      <c r="D631" s="188">
        <v>9.6</v>
      </c>
    </row>
    <row r="632" spans="1:4" ht="12.75">
      <c r="A632" s="186" t="s">
        <v>792</v>
      </c>
      <c r="B632" s="186" t="s">
        <v>801</v>
      </c>
      <c r="C632" s="189">
        <v>6000</v>
      </c>
      <c r="D632" s="190">
        <v>9.6</v>
      </c>
    </row>
    <row r="633" spans="1:4" ht="12.75">
      <c r="A633" s="186" t="s">
        <v>792</v>
      </c>
      <c r="B633" s="186" t="s">
        <v>801</v>
      </c>
      <c r="C633" s="189">
        <v>6000</v>
      </c>
      <c r="D633" s="190">
        <v>9.6</v>
      </c>
    </row>
    <row r="634" spans="1:4" ht="12.75">
      <c r="A634" s="186" t="s">
        <v>792</v>
      </c>
      <c r="B634" s="179" t="s">
        <v>802</v>
      </c>
      <c r="C634" s="187">
        <v>7000</v>
      </c>
      <c r="D634" s="188">
        <v>8.5</v>
      </c>
    </row>
    <row r="635" spans="1:4" ht="12.75">
      <c r="A635" s="186" t="s">
        <v>792</v>
      </c>
      <c r="B635" s="179" t="s">
        <v>802</v>
      </c>
      <c r="C635" s="187">
        <v>7000</v>
      </c>
      <c r="D635" s="188">
        <v>8.5</v>
      </c>
    </row>
    <row r="636" spans="1:4" ht="12.75">
      <c r="A636" s="186" t="s">
        <v>792</v>
      </c>
      <c r="B636" s="179" t="s">
        <v>803</v>
      </c>
      <c r="C636" s="187">
        <v>8000</v>
      </c>
      <c r="D636" s="188">
        <v>9</v>
      </c>
    </row>
    <row r="637" spans="1:4" ht="12.75">
      <c r="A637" s="186" t="s">
        <v>792</v>
      </c>
      <c r="B637" s="179" t="s">
        <v>803</v>
      </c>
      <c r="C637" s="187">
        <v>8000</v>
      </c>
      <c r="D637" s="188">
        <v>9</v>
      </c>
    </row>
    <row r="638" spans="1:4" ht="12.75">
      <c r="A638" s="186" t="s">
        <v>792</v>
      </c>
      <c r="B638" s="179" t="s">
        <v>804</v>
      </c>
      <c r="C638" s="187">
        <v>11700</v>
      </c>
      <c r="D638" s="188">
        <v>9</v>
      </c>
    </row>
    <row r="639" spans="1:4" ht="12.75">
      <c r="A639" s="186" t="s">
        <v>792</v>
      </c>
      <c r="B639" s="179" t="s">
        <v>804</v>
      </c>
      <c r="C639" s="187">
        <v>12000</v>
      </c>
      <c r="D639" s="188">
        <v>9</v>
      </c>
    </row>
    <row r="640" spans="1:4" ht="12.75">
      <c r="A640" s="186" t="s">
        <v>792</v>
      </c>
      <c r="B640" s="179" t="s">
        <v>805</v>
      </c>
      <c r="C640" s="187">
        <v>11800</v>
      </c>
      <c r="D640" s="188">
        <v>9</v>
      </c>
    </row>
    <row r="641" spans="1:4" ht="12.75">
      <c r="A641" s="186" t="s">
        <v>792</v>
      </c>
      <c r="B641" s="179" t="s">
        <v>805</v>
      </c>
      <c r="C641" s="187">
        <v>11800</v>
      </c>
      <c r="D641" s="188">
        <v>9</v>
      </c>
    </row>
    <row r="642" spans="1:4" ht="12.75">
      <c r="A642" s="186" t="s">
        <v>792</v>
      </c>
      <c r="B642" s="179" t="s">
        <v>806</v>
      </c>
      <c r="C642" s="187">
        <v>17200</v>
      </c>
      <c r="D642" s="188">
        <v>9</v>
      </c>
    </row>
    <row r="643" spans="1:4" ht="12.75">
      <c r="A643" s="186" t="s">
        <v>792</v>
      </c>
      <c r="B643" s="179" t="s">
        <v>806</v>
      </c>
      <c r="C643" s="187">
        <v>17800</v>
      </c>
      <c r="D643" s="188">
        <v>9</v>
      </c>
    </row>
    <row r="644" spans="1:4" ht="12.75">
      <c r="A644" s="186" t="s">
        <v>792</v>
      </c>
      <c r="B644" s="179" t="s">
        <v>807</v>
      </c>
      <c r="C644" s="187">
        <v>17800</v>
      </c>
      <c r="D644" s="188">
        <v>9</v>
      </c>
    </row>
    <row r="645" spans="1:4" ht="12.75">
      <c r="A645" s="186" t="s">
        <v>792</v>
      </c>
      <c r="B645" s="179" t="s">
        <v>807</v>
      </c>
      <c r="C645" s="187">
        <v>17800</v>
      </c>
      <c r="D645" s="188">
        <v>9</v>
      </c>
    </row>
    <row r="646" spans="1:4" ht="12.75">
      <c r="A646" s="186" t="s">
        <v>792</v>
      </c>
      <c r="B646" s="179" t="s">
        <v>808</v>
      </c>
      <c r="C646" s="187">
        <v>8000</v>
      </c>
      <c r="D646" s="188">
        <v>9.8</v>
      </c>
    </row>
    <row r="647" spans="1:4" ht="12.75">
      <c r="A647" s="186" t="s">
        <v>792</v>
      </c>
      <c r="B647" s="179" t="s">
        <v>808</v>
      </c>
      <c r="C647" s="187">
        <v>8000</v>
      </c>
      <c r="D647" s="188">
        <v>9.8</v>
      </c>
    </row>
    <row r="648" spans="1:4" ht="12.75">
      <c r="A648" s="186" t="s">
        <v>792</v>
      </c>
      <c r="B648" s="179" t="s">
        <v>809</v>
      </c>
      <c r="C648" s="187">
        <v>25000</v>
      </c>
      <c r="D648" s="188">
        <v>8.2</v>
      </c>
    </row>
    <row r="649" spans="1:4" ht="12.75">
      <c r="A649" s="186" t="s">
        <v>792</v>
      </c>
      <c r="B649" s="179" t="s">
        <v>809</v>
      </c>
      <c r="C649" s="187">
        <v>25000</v>
      </c>
      <c r="D649" s="188">
        <v>8.2</v>
      </c>
    </row>
    <row r="650" spans="1:4" ht="12.75">
      <c r="A650" s="186" t="s">
        <v>792</v>
      </c>
      <c r="B650" s="179" t="s">
        <v>1808</v>
      </c>
      <c r="C650" s="187">
        <v>12000</v>
      </c>
      <c r="D650" s="188">
        <v>9</v>
      </c>
    </row>
    <row r="651" spans="1:4" ht="12.75">
      <c r="A651" s="186" t="s">
        <v>792</v>
      </c>
      <c r="B651" s="179" t="s">
        <v>1808</v>
      </c>
      <c r="C651" s="187">
        <v>12000</v>
      </c>
      <c r="D651" s="188">
        <v>9</v>
      </c>
    </row>
    <row r="652" spans="1:4" ht="12.75">
      <c r="A652" s="186" t="s">
        <v>792</v>
      </c>
      <c r="B652" s="179" t="s">
        <v>1809</v>
      </c>
      <c r="C652" s="187">
        <v>19250</v>
      </c>
      <c r="D652" s="188">
        <v>8.5</v>
      </c>
    </row>
    <row r="653" spans="1:4" ht="12.75">
      <c r="A653" s="186" t="s">
        <v>792</v>
      </c>
      <c r="B653" s="179" t="s">
        <v>1809</v>
      </c>
      <c r="C653" s="187">
        <v>19500</v>
      </c>
      <c r="D653" s="188">
        <v>8.5</v>
      </c>
    </row>
    <row r="654" spans="1:4" ht="12.75">
      <c r="A654" s="186" t="s">
        <v>792</v>
      </c>
      <c r="B654" s="179" t="s">
        <v>1810</v>
      </c>
      <c r="C654" s="187">
        <v>19500</v>
      </c>
      <c r="D654" s="188">
        <v>8.5</v>
      </c>
    </row>
    <row r="655" spans="1:4" ht="12.75">
      <c r="A655" s="186" t="s">
        <v>792</v>
      </c>
      <c r="B655" s="179" t="s">
        <v>1810</v>
      </c>
      <c r="C655" s="187">
        <v>19500</v>
      </c>
      <c r="D655" s="188">
        <v>8.5</v>
      </c>
    </row>
    <row r="656" spans="1:4" ht="12.75">
      <c r="A656" s="186" t="s">
        <v>1811</v>
      </c>
      <c r="B656" s="179" t="s">
        <v>1812</v>
      </c>
      <c r="C656" s="187">
        <v>10000</v>
      </c>
      <c r="D656" s="188">
        <v>9</v>
      </c>
    </row>
    <row r="657" spans="1:4" ht="12.75">
      <c r="A657" s="186" t="s">
        <v>1811</v>
      </c>
      <c r="B657" s="179" t="s">
        <v>1813</v>
      </c>
      <c r="C657" s="187">
        <v>12000</v>
      </c>
      <c r="D657" s="188">
        <v>9</v>
      </c>
    </row>
    <row r="658" spans="1:4" ht="12.75">
      <c r="A658" s="186" t="s">
        <v>1811</v>
      </c>
      <c r="B658" s="179" t="s">
        <v>1814</v>
      </c>
      <c r="C658" s="187">
        <v>14000</v>
      </c>
      <c r="D658" s="188">
        <v>10.2</v>
      </c>
    </row>
    <row r="659" spans="1:4" ht="12.75">
      <c r="A659" s="186" t="s">
        <v>1811</v>
      </c>
      <c r="B659" s="186" t="s">
        <v>1814</v>
      </c>
      <c r="C659" s="189">
        <v>14000</v>
      </c>
      <c r="D659" s="190">
        <v>10.2</v>
      </c>
    </row>
    <row r="660" spans="1:4" ht="12.75">
      <c r="A660" s="191" t="s">
        <v>1815</v>
      </c>
      <c r="B660" s="191" t="s">
        <v>1816</v>
      </c>
      <c r="C660" s="192">
        <v>14000</v>
      </c>
      <c r="D660" s="192">
        <v>10.2</v>
      </c>
    </row>
    <row r="661" spans="1:4" ht="12.75">
      <c r="A661" s="191" t="s">
        <v>1815</v>
      </c>
      <c r="B661" s="191" t="s">
        <v>1817</v>
      </c>
      <c r="C661" s="192">
        <v>14000</v>
      </c>
      <c r="D661" s="192">
        <v>10.2</v>
      </c>
    </row>
    <row r="662" spans="1:4" ht="12.75">
      <c r="A662" s="186" t="s">
        <v>1811</v>
      </c>
      <c r="B662" s="179" t="s">
        <v>1818</v>
      </c>
      <c r="C662" s="187">
        <v>18000</v>
      </c>
      <c r="D662" s="188">
        <v>9</v>
      </c>
    </row>
    <row r="663" spans="1:4" ht="12.75">
      <c r="A663" s="186" t="s">
        <v>1811</v>
      </c>
      <c r="B663" s="179" t="s">
        <v>1819</v>
      </c>
      <c r="C663" s="187">
        <v>21000</v>
      </c>
      <c r="D663" s="188">
        <v>8.2</v>
      </c>
    </row>
    <row r="664" spans="1:4" ht="12.75">
      <c r="A664" s="186" t="s">
        <v>1811</v>
      </c>
      <c r="B664" s="179" t="s">
        <v>1820</v>
      </c>
      <c r="C664" s="187">
        <v>25000</v>
      </c>
      <c r="D664" s="188">
        <v>8.7</v>
      </c>
    </row>
    <row r="665" spans="1:4" ht="12.75">
      <c r="A665" s="186" t="s">
        <v>1811</v>
      </c>
      <c r="B665" s="179" t="s">
        <v>1821</v>
      </c>
      <c r="C665" s="187">
        <v>29000</v>
      </c>
      <c r="D665" s="188">
        <v>8.2</v>
      </c>
    </row>
    <row r="666" spans="1:4" ht="12.75">
      <c r="A666" s="186" t="s">
        <v>1811</v>
      </c>
      <c r="B666" s="179" t="s">
        <v>1822</v>
      </c>
      <c r="C666" s="187">
        <v>5000</v>
      </c>
      <c r="D666" s="188">
        <v>8</v>
      </c>
    </row>
    <row r="667" spans="1:4" ht="12.75">
      <c r="A667" s="186" t="s">
        <v>1811</v>
      </c>
      <c r="B667" s="179" t="s">
        <v>1823</v>
      </c>
      <c r="C667" s="187">
        <v>6000</v>
      </c>
      <c r="D667" s="188">
        <v>8.7</v>
      </c>
    </row>
    <row r="668" spans="1:4" ht="12.75">
      <c r="A668" s="186" t="s">
        <v>1811</v>
      </c>
      <c r="B668" s="179" t="s">
        <v>1824</v>
      </c>
      <c r="C668" s="187">
        <v>8000</v>
      </c>
      <c r="D668" s="188">
        <v>9</v>
      </c>
    </row>
    <row r="669" spans="1:4" ht="12.75">
      <c r="A669" s="186" t="s">
        <v>1811</v>
      </c>
      <c r="B669" s="179" t="s">
        <v>1825</v>
      </c>
      <c r="C669" s="187">
        <v>11800</v>
      </c>
      <c r="D669" s="188">
        <v>9</v>
      </c>
    </row>
    <row r="670" spans="1:4" ht="12.75">
      <c r="A670" s="186" t="s">
        <v>1811</v>
      </c>
      <c r="B670" s="179" t="s">
        <v>1826</v>
      </c>
      <c r="C670" s="187">
        <v>17800</v>
      </c>
      <c r="D670" s="188">
        <v>9</v>
      </c>
    </row>
    <row r="671" spans="1:4" ht="12.75">
      <c r="A671" s="186" t="s">
        <v>1811</v>
      </c>
      <c r="B671" s="179" t="s">
        <v>1827</v>
      </c>
      <c r="C671" s="187">
        <v>8000</v>
      </c>
      <c r="D671" s="188">
        <v>9.8</v>
      </c>
    </row>
    <row r="672" spans="1:4" ht="12.75">
      <c r="A672" s="191" t="s">
        <v>1828</v>
      </c>
      <c r="B672" s="191" t="s">
        <v>1829</v>
      </c>
      <c r="C672" s="192">
        <v>7390</v>
      </c>
      <c r="D672" s="192">
        <v>10</v>
      </c>
    </row>
    <row r="673" spans="1:4" ht="12.75">
      <c r="A673" s="191" t="s">
        <v>1830</v>
      </c>
      <c r="B673" s="191" t="s">
        <v>1831</v>
      </c>
      <c r="C673" s="192">
        <v>7000</v>
      </c>
      <c r="D673" s="192">
        <v>10</v>
      </c>
    </row>
    <row r="674" spans="1:4" ht="12.75">
      <c r="A674" s="186" t="s">
        <v>1832</v>
      </c>
      <c r="B674" s="179" t="s">
        <v>1833</v>
      </c>
      <c r="C674" s="187">
        <v>7000</v>
      </c>
      <c r="D674" s="188">
        <v>9.2</v>
      </c>
    </row>
    <row r="675" spans="1:4" ht="12.75">
      <c r="A675" s="186" t="s">
        <v>1832</v>
      </c>
      <c r="B675" s="186" t="s">
        <v>1833</v>
      </c>
      <c r="C675" s="189">
        <v>7000</v>
      </c>
      <c r="D675" s="190">
        <v>9.2</v>
      </c>
    </row>
    <row r="676" spans="1:4" ht="12.75">
      <c r="A676" s="186" t="s">
        <v>1834</v>
      </c>
      <c r="B676" s="179" t="s">
        <v>1835</v>
      </c>
      <c r="C676" s="187">
        <v>27645</v>
      </c>
      <c r="D676" s="188">
        <v>9</v>
      </c>
    </row>
    <row r="677" spans="1:4" ht="12.75">
      <c r="A677" s="186" t="s">
        <v>1834</v>
      </c>
      <c r="B677" s="179" t="s">
        <v>1836</v>
      </c>
      <c r="C677" s="187">
        <v>27645</v>
      </c>
      <c r="D677" s="188">
        <v>9</v>
      </c>
    </row>
    <row r="678" spans="1:4" ht="12.75">
      <c r="A678" s="186" t="s">
        <v>1834</v>
      </c>
      <c r="B678" s="179" t="s">
        <v>1837</v>
      </c>
      <c r="C678" s="187">
        <v>8700</v>
      </c>
      <c r="D678" s="188">
        <v>10.7</v>
      </c>
    </row>
    <row r="679" spans="1:4" ht="12.75">
      <c r="A679" s="186" t="s">
        <v>1834</v>
      </c>
      <c r="B679" s="186" t="s">
        <v>1837</v>
      </c>
      <c r="C679" s="189">
        <v>8700</v>
      </c>
      <c r="D679" s="190">
        <v>10.7</v>
      </c>
    </row>
    <row r="680" spans="1:4" ht="12.75">
      <c r="A680" s="186" t="s">
        <v>1834</v>
      </c>
      <c r="B680" s="179" t="s">
        <v>1838</v>
      </c>
      <c r="C680" s="187">
        <v>12000</v>
      </c>
      <c r="D680" s="188">
        <v>9.3</v>
      </c>
    </row>
    <row r="681" spans="1:4" ht="12.75">
      <c r="A681" s="186" t="s">
        <v>1834</v>
      </c>
      <c r="B681" s="186" t="s">
        <v>1838</v>
      </c>
      <c r="C681" s="189">
        <v>12000</v>
      </c>
      <c r="D681" s="190">
        <v>9.3</v>
      </c>
    </row>
    <row r="682" spans="1:4" ht="12.75">
      <c r="A682" s="186" t="s">
        <v>1834</v>
      </c>
      <c r="B682" s="179" t="s">
        <v>1839</v>
      </c>
      <c r="C682" s="187">
        <v>11400</v>
      </c>
      <c r="D682" s="188">
        <v>9.3</v>
      </c>
    </row>
    <row r="683" spans="1:4" ht="12.75">
      <c r="A683" s="186" t="s">
        <v>1834</v>
      </c>
      <c r="B683" s="179" t="s">
        <v>1840</v>
      </c>
      <c r="C683" s="187">
        <v>18000</v>
      </c>
      <c r="D683" s="188">
        <v>9.5</v>
      </c>
    </row>
    <row r="684" spans="1:4" ht="12.75">
      <c r="A684" s="186" t="s">
        <v>1834</v>
      </c>
      <c r="B684" s="179" t="s">
        <v>1841</v>
      </c>
      <c r="C684" s="187">
        <v>18000</v>
      </c>
      <c r="D684" s="188">
        <v>9.5</v>
      </c>
    </row>
    <row r="685" spans="1:4" ht="12.75">
      <c r="A685" s="186" t="s">
        <v>1834</v>
      </c>
      <c r="B685" s="186" t="s">
        <v>1841</v>
      </c>
      <c r="C685" s="189">
        <v>18000</v>
      </c>
      <c r="D685" s="190">
        <v>9.5</v>
      </c>
    </row>
    <row r="686" spans="1:4" ht="12.75">
      <c r="A686" s="186" t="s">
        <v>1834</v>
      </c>
      <c r="B686" s="179" t="s">
        <v>1842</v>
      </c>
      <c r="C686" s="187">
        <v>17500</v>
      </c>
      <c r="D686" s="188">
        <v>9.4</v>
      </c>
    </row>
    <row r="687" spans="1:4" ht="12.75">
      <c r="A687" s="186" t="s">
        <v>1834</v>
      </c>
      <c r="B687" s="186" t="s">
        <v>1842</v>
      </c>
      <c r="C687" s="189">
        <v>17500</v>
      </c>
      <c r="D687" s="190">
        <v>9.4</v>
      </c>
    </row>
    <row r="688" spans="1:4" ht="12.75">
      <c r="A688" s="186" t="s">
        <v>1834</v>
      </c>
      <c r="B688" s="179" t="s">
        <v>1843</v>
      </c>
      <c r="C688" s="187">
        <v>17500</v>
      </c>
      <c r="D688" s="188">
        <v>9.3</v>
      </c>
    </row>
    <row r="689" spans="1:4" ht="12.75">
      <c r="A689" s="186" t="s">
        <v>1844</v>
      </c>
      <c r="B689" s="179" t="s">
        <v>1845</v>
      </c>
      <c r="C689" s="187">
        <v>10000</v>
      </c>
      <c r="D689" s="188">
        <v>9</v>
      </c>
    </row>
    <row r="690" spans="1:4" ht="12.75">
      <c r="A690" s="186" t="s">
        <v>1844</v>
      </c>
      <c r="B690" s="179" t="s">
        <v>1846</v>
      </c>
      <c r="C690" s="187">
        <v>12000</v>
      </c>
      <c r="D690" s="188">
        <v>9</v>
      </c>
    </row>
    <row r="691" spans="1:4" ht="12.75">
      <c r="A691" s="186" t="s">
        <v>1844</v>
      </c>
      <c r="B691" s="179" t="s">
        <v>1847</v>
      </c>
      <c r="C691" s="187">
        <v>17600</v>
      </c>
      <c r="D691" s="188">
        <v>9.5</v>
      </c>
    </row>
    <row r="692" spans="1:4" ht="12.75">
      <c r="A692" s="186" t="s">
        <v>1844</v>
      </c>
      <c r="B692" s="179" t="s">
        <v>1847</v>
      </c>
      <c r="C692" s="187">
        <v>18000</v>
      </c>
      <c r="D692" s="188">
        <v>9.5</v>
      </c>
    </row>
    <row r="693" spans="1:4" ht="12.75">
      <c r="A693" s="186" t="s">
        <v>1844</v>
      </c>
      <c r="B693" s="186" t="s">
        <v>1847</v>
      </c>
      <c r="C693" s="189">
        <v>18000</v>
      </c>
      <c r="D693" s="190">
        <v>9.5</v>
      </c>
    </row>
    <row r="694" spans="1:4" ht="12.75">
      <c r="A694" s="186" t="s">
        <v>1844</v>
      </c>
      <c r="B694" s="179" t="s">
        <v>1848</v>
      </c>
      <c r="C694" s="187">
        <v>24700</v>
      </c>
      <c r="D694" s="188">
        <v>8.7</v>
      </c>
    </row>
    <row r="695" spans="1:4" ht="12.75">
      <c r="A695" s="186" t="s">
        <v>1844</v>
      </c>
      <c r="B695" s="179" t="s">
        <v>1848</v>
      </c>
      <c r="C695" s="187">
        <v>25000</v>
      </c>
      <c r="D695" s="188">
        <v>8.7</v>
      </c>
    </row>
    <row r="696" spans="1:4" ht="12.75">
      <c r="A696" s="186" t="s">
        <v>1844</v>
      </c>
      <c r="B696" s="179" t="s">
        <v>1849</v>
      </c>
      <c r="C696" s="187">
        <v>5200</v>
      </c>
      <c r="D696" s="188">
        <v>8.2</v>
      </c>
    </row>
    <row r="697" spans="1:4" ht="12.75">
      <c r="A697" s="186" t="s">
        <v>1844</v>
      </c>
      <c r="B697" s="179" t="s">
        <v>1850</v>
      </c>
      <c r="C697" s="187">
        <v>5950</v>
      </c>
      <c r="D697" s="188">
        <v>8.2</v>
      </c>
    </row>
    <row r="698" spans="1:4" ht="12.75">
      <c r="A698" s="186" t="s">
        <v>1844</v>
      </c>
      <c r="B698" s="179" t="s">
        <v>1851</v>
      </c>
      <c r="C698" s="187">
        <v>10100</v>
      </c>
      <c r="D698" s="188">
        <v>8.6</v>
      </c>
    </row>
    <row r="699" spans="1:4" ht="12.75">
      <c r="A699" s="186" t="s">
        <v>1844</v>
      </c>
      <c r="B699" s="179" t="s">
        <v>1852</v>
      </c>
      <c r="C699" s="187">
        <v>8000</v>
      </c>
      <c r="D699" s="188">
        <v>9</v>
      </c>
    </row>
    <row r="700" spans="1:4" ht="12.75">
      <c r="A700" s="186" t="s">
        <v>1853</v>
      </c>
      <c r="B700" s="179" t="s">
        <v>1854</v>
      </c>
      <c r="C700" s="187">
        <v>9800</v>
      </c>
      <c r="D700" s="188">
        <v>9</v>
      </c>
    </row>
    <row r="701" spans="1:4" ht="12.75">
      <c r="A701" s="186" t="s">
        <v>1853</v>
      </c>
      <c r="B701" s="179" t="s">
        <v>1855</v>
      </c>
      <c r="C701" s="187">
        <v>9800</v>
      </c>
      <c r="D701" s="188">
        <v>9</v>
      </c>
    </row>
    <row r="702" spans="1:4" ht="12.75">
      <c r="A702" s="186" t="s">
        <v>1853</v>
      </c>
      <c r="B702" s="179" t="s">
        <v>1856</v>
      </c>
      <c r="C702" s="187">
        <v>9800</v>
      </c>
      <c r="D702" s="188">
        <v>9</v>
      </c>
    </row>
    <row r="703" spans="1:4" ht="12.75">
      <c r="A703" s="186" t="s">
        <v>1853</v>
      </c>
      <c r="B703" s="179" t="s">
        <v>1857</v>
      </c>
      <c r="C703" s="187">
        <v>9800</v>
      </c>
      <c r="D703" s="188">
        <v>9</v>
      </c>
    </row>
    <row r="704" spans="1:4" ht="12.75">
      <c r="A704" s="186" t="s">
        <v>1853</v>
      </c>
      <c r="B704" s="179" t="s">
        <v>1858</v>
      </c>
      <c r="C704" s="187">
        <v>9800</v>
      </c>
      <c r="D704" s="188">
        <v>9</v>
      </c>
    </row>
    <row r="705" spans="1:4" ht="12.75">
      <c r="A705" s="186" t="s">
        <v>1853</v>
      </c>
      <c r="B705" s="179" t="s">
        <v>1859</v>
      </c>
      <c r="C705" s="187">
        <v>10000</v>
      </c>
      <c r="D705" s="188">
        <v>9</v>
      </c>
    </row>
    <row r="706" spans="1:4" ht="12.75">
      <c r="A706" s="186" t="s">
        <v>1853</v>
      </c>
      <c r="B706" s="179" t="s">
        <v>1860</v>
      </c>
      <c r="C706" s="187">
        <v>10000</v>
      </c>
      <c r="D706" s="188">
        <v>9.5</v>
      </c>
    </row>
    <row r="707" spans="1:4" ht="12.75">
      <c r="A707" s="186" t="s">
        <v>1853</v>
      </c>
      <c r="B707" s="186" t="s">
        <v>1860</v>
      </c>
      <c r="C707" s="189">
        <v>10000</v>
      </c>
      <c r="D707" s="190">
        <v>9.5</v>
      </c>
    </row>
    <row r="708" spans="1:4" ht="12.75">
      <c r="A708" s="186" t="s">
        <v>1853</v>
      </c>
      <c r="B708" s="179" t="s">
        <v>1861</v>
      </c>
      <c r="C708" s="187">
        <v>10000</v>
      </c>
      <c r="D708" s="188">
        <v>8.5</v>
      </c>
    </row>
    <row r="709" spans="1:4" ht="12.75">
      <c r="A709" s="186" t="s">
        <v>1853</v>
      </c>
      <c r="B709" s="179" t="s">
        <v>1862</v>
      </c>
      <c r="C709" s="187">
        <v>9800</v>
      </c>
      <c r="D709" s="188">
        <v>8.5</v>
      </c>
    </row>
    <row r="710" spans="1:4" ht="12.75">
      <c r="A710" s="186" t="s">
        <v>1853</v>
      </c>
      <c r="B710" s="179" t="s">
        <v>1862</v>
      </c>
      <c r="C710" s="187">
        <v>10000</v>
      </c>
      <c r="D710" s="188">
        <v>8.5</v>
      </c>
    </row>
    <row r="711" spans="1:4" ht="12.75">
      <c r="A711" s="186" t="s">
        <v>1853</v>
      </c>
      <c r="B711" s="179" t="s">
        <v>1863</v>
      </c>
      <c r="C711" s="187">
        <v>9800</v>
      </c>
      <c r="D711" s="188">
        <v>8.5</v>
      </c>
    </row>
    <row r="712" spans="1:4" ht="12.75">
      <c r="A712" s="186" t="s">
        <v>1853</v>
      </c>
      <c r="B712" s="179" t="s">
        <v>1863</v>
      </c>
      <c r="C712" s="187">
        <v>10000</v>
      </c>
      <c r="D712" s="188">
        <v>8.5</v>
      </c>
    </row>
    <row r="713" spans="1:4" ht="12.75">
      <c r="A713" s="186" t="s">
        <v>1853</v>
      </c>
      <c r="B713" s="179" t="s">
        <v>1864</v>
      </c>
      <c r="C713" s="187">
        <v>11500</v>
      </c>
      <c r="D713" s="188">
        <v>9.5</v>
      </c>
    </row>
    <row r="714" spans="1:4" ht="12.75">
      <c r="A714" s="186" t="s">
        <v>1853</v>
      </c>
      <c r="B714" s="179" t="s">
        <v>1864</v>
      </c>
      <c r="C714" s="187">
        <v>12000</v>
      </c>
      <c r="D714" s="188">
        <v>9.5</v>
      </c>
    </row>
    <row r="715" spans="1:4" ht="12.75">
      <c r="A715" s="186" t="s">
        <v>1853</v>
      </c>
      <c r="B715" s="186" t="s">
        <v>1864</v>
      </c>
      <c r="C715" s="189">
        <v>12000</v>
      </c>
      <c r="D715" s="190">
        <v>9.5</v>
      </c>
    </row>
    <row r="716" spans="1:4" ht="12.75">
      <c r="A716" s="186" t="s">
        <v>1853</v>
      </c>
      <c r="B716" s="179" t="s">
        <v>1865</v>
      </c>
      <c r="C716" s="187">
        <v>11500</v>
      </c>
      <c r="D716" s="188">
        <v>9.5</v>
      </c>
    </row>
    <row r="717" spans="1:4" ht="12.75">
      <c r="A717" s="186" t="s">
        <v>1853</v>
      </c>
      <c r="B717" s="179" t="s">
        <v>1865</v>
      </c>
      <c r="C717" s="187">
        <v>12000</v>
      </c>
      <c r="D717" s="188">
        <v>9.5</v>
      </c>
    </row>
    <row r="718" spans="1:4" ht="12.75">
      <c r="A718" s="186" t="s">
        <v>1853</v>
      </c>
      <c r="B718" s="179" t="s">
        <v>1866</v>
      </c>
      <c r="C718" s="187">
        <v>12000</v>
      </c>
      <c r="D718" s="188">
        <v>9.5</v>
      </c>
    </row>
    <row r="719" spans="1:4" ht="12.75">
      <c r="A719" s="186" t="s">
        <v>1853</v>
      </c>
      <c r="B719" s="186" t="s">
        <v>1866</v>
      </c>
      <c r="C719" s="189">
        <v>12000</v>
      </c>
      <c r="D719" s="190">
        <v>9.5</v>
      </c>
    </row>
    <row r="720" spans="1:4" ht="12.75">
      <c r="A720" s="186" t="s">
        <v>1853</v>
      </c>
      <c r="B720" s="179" t="s">
        <v>1867</v>
      </c>
      <c r="C720" s="187">
        <v>11000</v>
      </c>
      <c r="D720" s="188">
        <v>8.5</v>
      </c>
    </row>
    <row r="721" spans="1:4" ht="12.75">
      <c r="A721" s="186" t="s">
        <v>1853</v>
      </c>
      <c r="B721" s="179" t="s">
        <v>1867</v>
      </c>
      <c r="C721" s="187">
        <v>11500</v>
      </c>
      <c r="D721" s="188">
        <v>8.5</v>
      </c>
    </row>
    <row r="722" spans="1:4" ht="12.75">
      <c r="A722" s="186" t="s">
        <v>1853</v>
      </c>
      <c r="B722" s="179" t="s">
        <v>1868</v>
      </c>
      <c r="C722" s="187">
        <v>11000</v>
      </c>
      <c r="D722" s="188">
        <v>8.5</v>
      </c>
    </row>
    <row r="723" spans="1:4" ht="12.75">
      <c r="A723" s="186" t="s">
        <v>1853</v>
      </c>
      <c r="B723" s="179" t="s">
        <v>1868</v>
      </c>
      <c r="C723" s="187">
        <v>11500</v>
      </c>
      <c r="D723" s="188">
        <v>8.5</v>
      </c>
    </row>
    <row r="724" spans="1:4" ht="12.75">
      <c r="A724" s="186" t="s">
        <v>1853</v>
      </c>
      <c r="B724" s="179" t="s">
        <v>1869</v>
      </c>
      <c r="C724" s="187">
        <v>13500</v>
      </c>
      <c r="D724" s="188">
        <v>9.6</v>
      </c>
    </row>
    <row r="725" spans="1:4" ht="12.75">
      <c r="A725" s="186" t="s">
        <v>1853</v>
      </c>
      <c r="B725" s="186" t="s">
        <v>1869</v>
      </c>
      <c r="C725" s="189">
        <v>13500</v>
      </c>
      <c r="D725" s="190">
        <v>9.6</v>
      </c>
    </row>
    <row r="726" spans="1:4" ht="12.75">
      <c r="A726" s="186" t="s">
        <v>1853</v>
      </c>
      <c r="B726" s="179" t="s">
        <v>1870</v>
      </c>
      <c r="C726" s="187">
        <v>15000</v>
      </c>
      <c r="D726" s="188">
        <v>10</v>
      </c>
    </row>
    <row r="727" spans="1:4" ht="12.75">
      <c r="A727" s="186" t="s">
        <v>1853</v>
      </c>
      <c r="B727" s="186" t="s">
        <v>1870</v>
      </c>
      <c r="C727" s="189">
        <v>15000</v>
      </c>
      <c r="D727" s="190">
        <v>10</v>
      </c>
    </row>
    <row r="728" spans="1:4" ht="12.75">
      <c r="A728" s="186" t="s">
        <v>1853</v>
      </c>
      <c r="B728" s="179" t="s">
        <v>1871</v>
      </c>
      <c r="C728" s="187">
        <v>17500</v>
      </c>
      <c r="D728" s="188">
        <v>10</v>
      </c>
    </row>
    <row r="729" spans="1:4" ht="12.75">
      <c r="A729" s="186" t="s">
        <v>1853</v>
      </c>
      <c r="B729" s="179" t="s">
        <v>1871</v>
      </c>
      <c r="C729" s="187">
        <v>18000</v>
      </c>
      <c r="D729" s="188">
        <v>10</v>
      </c>
    </row>
    <row r="730" spans="1:4" ht="12.75">
      <c r="A730" s="186" t="s">
        <v>1853</v>
      </c>
      <c r="B730" s="186" t="s">
        <v>1871</v>
      </c>
      <c r="C730" s="189">
        <v>18000</v>
      </c>
      <c r="D730" s="190">
        <v>10</v>
      </c>
    </row>
    <row r="731" spans="1:4" ht="12.75">
      <c r="A731" s="186" t="s">
        <v>1853</v>
      </c>
      <c r="B731" s="179" t="s">
        <v>1872</v>
      </c>
      <c r="C731" s="187">
        <v>17500</v>
      </c>
      <c r="D731" s="188">
        <v>8.8</v>
      </c>
    </row>
    <row r="732" spans="1:4" ht="12.75">
      <c r="A732" s="186" t="s">
        <v>1853</v>
      </c>
      <c r="B732" s="179" t="s">
        <v>1872</v>
      </c>
      <c r="C732" s="187">
        <v>18000</v>
      </c>
      <c r="D732" s="188">
        <v>8.8</v>
      </c>
    </row>
    <row r="733" spans="1:4" ht="12.75">
      <c r="A733" s="186" t="s">
        <v>1853</v>
      </c>
      <c r="B733" s="179" t="s">
        <v>1873</v>
      </c>
      <c r="C733" s="187">
        <v>17200</v>
      </c>
      <c r="D733" s="188">
        <v>8.8</v>
      </c>
    </row>
    <row r="734" spans="1:4" ht="12.75">
      <c r="A734" s="186" t="s">
        <v>1853</v>
      </c>
      <c r="B734" s="179" t="s">
        <v>1873</v>
      </c>
      <c r="C734" s="187">
        <v>17500</v>
      </c>
      <c r="D734" s="188">
        <v>8.8</v>
      </c>
    </row>
    <row r="735" spans="1:4" ht="12.75">
      <c r="A735" s="186" t="s">
        <v>1853</v>
      </c>
      <c r="B735" s="179" t="s">
        <v>1874</v>
      </c>
      <c r="C735" s="187">
        <v>23500</v>
      </c>
      <c r="D735" s="188">
        <v>8.3</v>
      </c>
    </row>
    <row r="736" spans="1:4" ht="12.75">
      <c r="A736" s="186" t="s">
        <v>1853</v>
      </c>
      <c r="B736" s="179" t="s">
        <v>1874</v>
      </c>
      <c r="C736" s="187">
        <v>24000</v>
      </c>
      <c r="D736" s="188">
        <v>8.3</v>
      </c>
    </row>
    <row r="737" spans="1:4" ht="12.75">
      <c r="A737" s="186" t="s">
        <v>1853</v>
      </c>
      <c r="B737" s="179" t="s">
        <v>1875</v>
      </c>
      <c r="C737" s="187">
        <v>23500</v>
      </c>
      <c r="D737" s="188">
        <v>8.3</v>
      </c>
    </row>
    <row r="738" spans="1:4" ht="12.75">
      <c r="A738" s="186" t="s">
        <v>1853</v>
      </c>
      <c r="B738" s="179" t="s">
        <v>1875</v>
      </c>
      <c r="C738" s="187">
        <v>24000</v>
      </c>
      <c r="D738" s="188">
        <v>8.3</v>
      </c>
    </row>
    <row r="739" spans="1:4" ht="12.75">
      <c r="A739" s="186" t="s">
        <v>1853</v>
      </c>
      <c r="B739" s="179" t="s">
        <v>1876</v>
      </c>
      <c r="C739" s="187">
        <v>24500</v>
      </c>
      <c r="D739" s="188">
        <v>10</v>
      </c>
    </row>
    <row r="740" spans="1:4" ht="12.75">
      <c r="A740" s="186" t="s">
        <v>1853</v>
      </c>
      <c r="B740" s="179" t="s">
        <v>1876</v>
      </c>
      <c r="C740" s="187">
        <v>25000</v>
      </c>
      <c r="D740" s="188">
        <v>10</v>
      </c>
    </row>
    <row r="741" spans="1:4" ht="12.75">
      <c r="A741" s="186" t="s">
        <v>1853</v>
      </c>
      <c r="B741" s="186" t="s">
        <v>1876</v>
      </c>
      <c r="C741" s="189">
        <v>25000</v>
      </c>
      <c r="D741" s="190">
        <v>10</v>
      </c>
    </row>
    <row r="742" spans="1:4" ht="12.75">
      <c r="A742" s="186" t="s">
        <v>1853</v>
      </c>
      <c r="B742" s="179" t="s">
        <v>1877</v>
      </c>
      <c r="C742" s="187">
        <v>26100</v>
      </c>
      <c r="D742" s="188">
        <v>8.2</v>
      </c>
    </row>
    <row r="743" spans="1:4" ht="12.75">
      <c r="A743" s="186" t="s">
        <v>1853</v>
      </c>
      <c r="B743" s="179" t="s">
        <v>1878</v>
      </c>
      <c r="C743" s="187">
        <v>31500</v>
      </c>
      <c r="D743" s="188">
        <v>8.3</v>
      </c>
    </row>
    <row r="744" spans="1:4" ht="12.75">
      <c r="A744" s="186" t="s">
        <v>1853</v>
      </c>
      <c r="B744" s="179" t="s">
        <v>1878</v>
      </c>
      <c r="C744" s="187">
        <v>32000</v>
      </c>
      <c r="D744" s="188">
        <v>8.3</v>
      </c>
    </row>
    <row r="745" spans="1:4" ht="12.75">
      <c r="A745" s="186" t="s">
        <v>1853</v>
      </c>
      <c r="B745" s="179" t="s">
        <v>1879</v>
      </c>
      <c r="C745" s="187">
        <v>4700</v>
      </c>
      <c r="D745" s="188">
        <v>8</v>
      </c>
    </row>
    <row r="746" spans="1:4" ht="12.75">
      <c r="A746" s="186" t="s">
        <v>1853</v>
      </c>
      <c r="B746" s="179" t="s">
        <v>1880</v>
      </c>
      <c r="C746" s="187">
        <v>5000</v>
      </c>
      <c r="D746" s="188">
        <v>8.1</v>
      </c>
    </row>
    <row r="747" spans="1:4" ht="12.75">
      <c r="A747" s="186" t="s">
        <v>1853</v>
      </c>
      <c r="B747" s="179" t="s">
        <v>1881</v>
      </c>
      <c r="C747" s="187">
        <v>5000</v>
      </c>
      <c r="D747" s="188">
        <v>8</v>
      </c>
    </row>
    <row r="748" spans="1:4" ht="12.75">
      <c r="A748" s="186" t="s">
        <v>1853</v>
      </c>
      <c r="B748" s="179" t="s">
        <v>1882</v>
      </c>
      <c r="C748" s="187">
        <v>5100</v>
      </c>
      <c r="D748" s="188">
        <v>9.4</v>
      </c>
    </row>
    <row r="749" spans="1:4" ht="12.75">
      <c r="A749" s="186" t="s">
        <v>1853</v>
      </c>
      <c r="B749" s="186" t="s">
        <v>1882</v>
      </c>
      <c r="C749" s="189">
        <v>5100</v>
      </c>
      <c r="D749" s="190">
        <v>9.4</v>
      </c>
    </row>
    <row r="750" spans="1:4" ht="12.75">
      <c r="A750" s="186" t="s">
        <v>1853</v>
      </c>
      <c r="B750" s="179" t="s">
        <v>1883</v>
      </c>
      <c r="C750" s="187">
        <v>6000</v>
      </c>
      <c r="D750" s="188">
        <v>8.7</v>
      </c>
    </row>
    <row r="751" spans="1:4" ht="12.75">
      <c r="A751" s="186" t="s">
        <v>1853</v>
      </c>
      <c r="B751" s="179" t="s">
        <v>1884</v>
      </c>
      <c r="C751" s="187">
        <v>6000</v>
      </c>
      <c r="D751" s="188">
        <v>8.7</v>
      </c>
    </row>
    <row r="752" spans="1:4" ht="12.75">
      <c r="A752" s="186" t="s">
        <v>1853</v>
      </c>
      <c r="B752" s="179" t="s">
        <v>1885</v>
      </c>
      <c r="C752" s="187">
        <v>6000</v>
      </c>
      <c r="D752" s="188">
        <v>8.7</v>
      </c>
    </row>
    <row r="753" spans="1:4" ht="12.75">
      <c r="A753" s="186" t="s">
        <v>1853</v>
      </c>
      <c r="B753" s="179" t="s">
        <v>1886</v>
      </c>
      <c r="C753" s="187">
        <v>6000</v>
      </c>
      <c r="D753" s="188">
        <v>8.7</v>
      </c>
    </row>
    <row r="754" spans="1:4" ht="12.75">
      <c r="A754" s="186" t="s">
        <v>1853</v>
      </c>
      <c r="B754" s="179" t="s">
        <v>1887</v>
      </c>
      <c r="C754" s="187">
        <v>6000</v>
      </c>
      <c r="D754" s="188">
        <v>8.7</v>
      </c>
    </row>
    <row r="755" spans="1:4" ht="12.75">
      <c r="A755" s="186" t="s">
        <v>1853</v>
      </c>
      <c r="B755" s="179" t="s">
        <v>1888</v>
      </c>
      <c r="C755" s="187">
        <v>6000</v>
      </c>
      <c r="D755" s="188">
        <v>10</v>
      </c>
    </row>
    <row r="756" spans="1:4" ht="12.75">
      <c r="A756" s="186" t="s">
        <v>1853</v>
      </c>
      <c r="B756" s="186" t="s">
        <v>1888</v>
      </c>
      <c r="C756" s="189">
        <v>6000</v>
      </c>
      <c r="D756" s="190">
        <v>10</v>
      </c>
    </row>
    <row r="757" spans="1:4" ht="12.75">
      <c r="A757" s="186" t="s">
        <v>1853</v>
      </c>
      <c r="B757" s="179" t="s">
        <v>1889</v>
      </c>
      <c r="C757" s="187">
        <v>7000</v>
      </c>
      <c r="D757" s="188">
        <v>8.5</v>
      </c>
    </row>
    <row r="758" spans="1:4" ht="12.75">
      <c r="A758" s="186" t="s">
        <v>1853</v>
      </c>
      <c r="B758" s="179" t="s">
        <v>1890</v>
      </c>
      <c r="C758" s="187">
        <v>7000</v>
      </c>
      <c r="D758" s="188">
        <v>8.5</v>
      </c>
    </row>
    <row r="759" spans="1:4" ht="12.75">
      <c r="A759" s="186" t="s">
        <v>1853</v>
      </c>
      <c r="B759" s="179" t="s">
        <v>1891</v>
      </c>
      <c r="C759" s="187">
        <v>7000</v>
      </c>
      <c r="D759" s="188">
        <v>8.5</v>
      </c>
    </row>
    <row r="760" spans="1:4" ht="12.75">
      <c r="A760" s="186" t="s">
        <v>1853</v>
      </c>
      <c r="B760" s="179" t="s">
        <v>1892</v>
      </c>
      <c r="C760" s="187">
        <v>7000</v>
      </c>
      <c r="D760" s="188">
        <v>8.5</v>
      </c>
    </row>
    <row r="761" spans="1:4" ht="12.75">
      <c r="A761" s="186" t="s">
        <v>1853</v>
      </c>
      <c r="B761" s="179" t="s">
        <v>1893</v>
      </c>
      <c r="C761" s="187">
        <v>8000</v>
      </c>
      <c r="D761" s="188">
        <v>9</v>
      </c>
    </row>
    <row r="762" spans="1:4" ht="12.75">
      <c r="A762" s="186" t="s">
        <v>1853</v>
      </c>
      <c r="B762" s="179" t="s">
        <v>1894</v>
      </c>
      <c r="C762" s="187">
        <v>8000</v>
      </c>
      <c r="D762" s="188">
        <v>9</v>
      </c>
    </row>
    <row r="763" spans="1:4" ht="12.75">
      <c r="A763" s="186" t="s">
        <v>1853</v>
      </c>
      <c r="B763" s="179" t="s">
        <v>1895</v>
      </c>
      <c r="C763" s="187">
        <v>8000</v>
      </c>
      <c r="D763" s="188">
        <v>9</v>
      </c>
    </row>
    <row r="764" spans="1:4" ht="12.75">
      <c r="A764" s="186" t="s">
        <v>1853</v>
      </c>
      <c r="B764" s="179" t="s">
        <v>1896</v>
      </c>
      <c r="C764" s="187">
        <v>8000</v>
      </c>
      <c r="D764" s="188">
        <v>9</v>
      </c>
    </row>
    <row r="765" spans="1:4" ht="12.75">
      <c r="A765" s="186" t="s">
        <v>1853</v>
      </c>
      <c r="B765" s="179" t="s">
        <v>1897</v>
      </c>
      <c r="C765" s="187">
        <v>8100</v>
      </c>
      <c r="D765" s="188">
        <v>9</v>
      </c>
    </row>
    <row r="766" spans="1:4" ht="12.75">
      <c r="A766" s="186" t="s">
        <v>1853</v>
      </c>
      <c r="B766" s="179" t="s">
        <v>1898</v>
      </c>
      <c r="C766" s="187">
        <v>7500</v>
      </c>
      <c r="D766" s="188">
        <v>8.5</v>
      </c>
    </row>
    <row r="767" spans="1:4" ht="12.75">
      <c r="A767" s="186" t="s">
        <v>1853</v>
      </c>
      <c r="B767" s="179" t="s">
        <v>1899</v>
      </c>
      <c r="C767" s="187">
        <v>8000</v>
      </c>
      <c r="D767" s="188">
        <v>9.5</v>
      </c>
    </row>
    <row r="768" spans="1:4" ht="12.75">
      <c r="A768" s="186" t="s">
        <v>1853</v>
      </c>
      <c r="B768" s="186" t="s">
        <v>1899</v>
      </c>
      <c r="C768" s="189">
        <v>8000</v>
      </c>
      <c r="D768" s="190">
        <v>9.5</v>
      </c>
    </row>
    <row r="769" spans="1:4" ht="12.75">
      <c r="A769" s="179" t="s">
        <v>1900</v>
      </c>
      <c r="B769" s="179" t="s">
        <v>1901</v>
      </c>
      <c r="C769" s="187">
        <v>21600</v>
      </c>
      <c r="D769" s="188">
        <v>8.7</v>
      </c>
    </row>
    <row r="770" spans="1:4" ht="12.75">
      <c r="A770" s="179" t="s">
        <v>1900</v>
      </c>
      <c r="B770" s="179" t="s">
        <v>1901</v>
      </c>
      <c r="C770" s="187">
        <v>22000</v>
      </c>
      <c r="D770" s="188">
        <v>8.7</v>
      </c>
    </row>
    <row r="771" spans="1:4" ht="12.75">
      <c r="A771" s="179" t="s">
        <v>1900</v>
      </c>
      <c r="B771" s="179" t="s">
        <v>1902</v>
      </c>
      <c r="C771" s="187">
        <v>22000</v>
      </c>
      <c r="D771" s="188">
        <v>8.7</v>
      </c>
    </row>
    <row r="772" spans="1:4" ht="12.75">
      <c r="A772" s="179" t="s">
        <v>1900</v>
      </c>
      <c r="B772" s="179" t="s">
        <v>1903</v>
      </c>
      <c r="C772" s="187">
        <v>8800</v>
      </c>
      <c r="D772" s="188">
        <v>9</v>
      </c>
    </row>
    <row r="773" spans="1:4" ht="12.75">
      <c r="A773" s="179" t="s">
        <v>1900</v>
      </c>
      <c r="B773" s="179" t="s">
        <v>1903</v>
      </c>
      <c r="C773" s="187">
        <v>8600</v>
      </c>
      <c r="D773" s="188">
        <v>9</v>
      </c>
    </row>
    <row r="774" spans="1:4" ht="12.75">
      <c r="A774" s="186" t="s">
        <v>1904</v>
      </c>
      <c r="B774" s="179" t="s">
        <v>1905</v>
      </c>
      <c r="C774" s="187">
        <v>10000</v>
      </c>
      <c r="D774" s="188">
        <v>9.5</v>
      </c>
    </row>
    <row r="775" spans="1:4" ht="12.75">
      <c r="A775" s="186" t="s">
        <v>1904</v>
      </c>
      <c r="B775" s="186" t="s">
        <v>1905</v>
      </c>
      <c r="C775" s="189">
        <v>10000</v>
      </c>
      <c r="D775" s="190">
        <v>9.5</v>
      </c>
    </row>
    <row r="776" spans="1:4" ht="12.75">
      <c r="A776" s="186" t="s">
        <v>1904</v>
      </c>
      <c r="B776" s="179" t="s">
        <v>1906</v>
      </c>
      <c r="C776" s="187">
        <v>10000</v>
      </c>
      <c r="D776" s="188">
        <v>9.5</v>
      </c>
    </row>
    <row r="777" spans="1:4" ht="12.75">
      <c r="A777" s="186" t="s">
        <v>1904</v>
      </c>
      <c r="B777" s="186" t="s">
        <v>1906</v>
      </c>
      <c r="C777" s="189">
        <v>10000</v>
      </c>
      <c r="D777" s="190">
        <v>9.5</v>
      </c>
    </row>
    <row r="778" spans="1:4" ht="12.75">
      <c r="A778" s="186" t="s">
        <v>1904</v>
      </c>
      <c r="B778" s="179" t="s">
        <v>1907</v>
      </c>
      <c r="C778" s="187">
        <v>12000</v>
      </c>
      <c r="D778" s="188">
        <v>9.5</v>
      </c>
    </row>
    <row r="779" spans="1:4" ht="12.75">
      <c r="A779" s="186" t="s">
        <v>1904</v>
      </c>
      <c r="B779" s="186" t="s">
        <v>1907</v>
      </c>
      <c r="C779" s="189">
        <v>12000</v>
      </c>
      <c r="D779" s="190">
        <v>9.5</v>
      </c>
    </row>
    <row r="780" spans="1:4" ht="12.75">
      <c r="A780" s="186" t="s">
        <v>1904</v>
      </c>
      <c r="B780" s="179" t="s">
        <v>1908</v>
      </c>
      <c r="C780" s="187">
        <v>11500</v>
      </c>
      <c r="D780" s="188">
        <v>9.2</v>
      </c>
    </row>
    <row r="781" spans="1:4" ht="12.75">
      <c r="A781" s="186" t="s">
        <v>1904</v>
      </c>
      <c r="B781" s="179" t="s">
        <v>1908</v>
      </c>
      <c r="C781" s="187">
        <v>12000</v>
      </c>
      <c r="D781" s="188">
        <v>9.2</v>
      </c>
    </row>
    <row r="782" spans="1:4" ht="12.75">
      <c r="A782" s="186" t="s">
        <v>1904</v>
      </c>
      <c r="B782" s="186" t="s">
        <v>1908</v>
      </c>
      <c r="C782" s="189">
        <v>12000</v>
      </c>
      <c r="D782" s="190">
        <v>9.2</v>
      </c>
    </row>
    <row r="783" spans="1:4" ht="12.75">
      <c r="A783" s="186" t="s">
        <v>1904</v>
      </c>
      <c r="B783" s="179" t="s">
        <v>1909</v>
      </c>
      <c r="C783" s="187">
        <v>17500</v>
      </c>
      <c r="D783" s="188">
        <v>9</v>
      </c>
    </row>
    <row r="784" spans="1:4" ht="12.75">
      <c r="A784" s="186" t="s">
        <v>1904</v>
      </c>
      <c r="B784" s="179" t="s">
        <v>1909</v>
      </c>
      <c r="C784" s="187">
        <v>18000</v>
      </c>
      <c r="D784" s="188">
        <v>9</v>
      </c>
    </row>
    <row r="785" spans="1:4" ht="12.75">
      <c r="A785" s="186" t="s">
        <v>1904</v>
      </c>
      <c r="B785" s="179" t="s">
        <v>1910</v>
      </c>
      <c r="C785" s="187">
        <v>17500</v>
      </c>
      <c r="D785" s="188">
        <v>9</v>
      </c>
    </row>
    <row r="786" spans="1:4" ht="12.75">
      <c r="A786" s="186" t="s">
        <v>1904</v>
      </c>
      <c r="B786" s="179" t="s">
        <v>1910</v>
      </c>
      <c r="C786" s="187">
        <v>18000</v>
      </c>
      <c r="D786" s="188">
        <v>9</v>
      </c>
    </row>
    <row r="787" spans="1:4" ht="12.75">
      <c r="A787" s="186" t="s">
        <v>1904</v>
      </c>
      <c r="B787" s="179" t="s">
        <v>1911</v>
      </c>
      <c r="C787" s="187">
        <v>20500</v>
      </c>
      <c r="D787" s="188">
        <v>8.5</v>
      </c>
    </row>
    <row r="788" spans="1:4" ht="12.75">
      <c r="A788" s="186" t="s">
        <v>1904</v>
      </c>
      <c r="B788" s="179" t="s">
        <v>1911</v>
      </c>
      <c r="C788" s="187">
        <v>21000</v>
      </c>
      <c r="D788" s="188">
        <v>8.5</v>
      </c>
    </row>
    <row r="789" spans="1:4" ht="12.75">
      <c r="A789" s="186" t="s">
        <v>1904</v>
      </c>
      <c r="B789" s="179" t="s">
        <v>1912</v>
      </c>
      <c r="C789" s="187">
        <v>20500</v>
      </c>
      <c r="D789" s="188">
        <v>8.5</v>
      </c>
    </row>
    <row r="790" spans="1:4" ht="12.75">
      <c r="A790" s="186" t="s">
        <v>1904</v>
      </c>
      <c r="B790" s="179" t="s">
        <v>1912</v>
      </c>
      <c r="C790" s="187">
        <v>21000</v>
      </c>
      <c r="D790" s="188">
        <v>8.5</v>
      </c>
    </row>
    <row r="791" spans="1:4" ht="12.75">
      <c r="A791" s="186" t="s">
        <v>1913</v>
      </c>
      <c r="B791" s="179" t="s">
        <v>1914</v>
      </c>
      <c r="C791" s="187">
        <v>31500</v>
      </c>
      <c r="D791" s="188">
        <v>8.3</v>
      </c>
    </row>
    <row r="792" spans="1:4" ht="12.75">
      <c r="A792" s="186" t="s">
        <v>1913</v>
      </c>
      <c r="B792" s="179" t="s">
        <v>1914</v>
      </c>
      <c r="C792" s="187">
        <v>32000</v>
      </c>
      <c r="D792" s="188">
        <v>8.3</v>
      </c>
    </row>
    <row r="793" spans="1:4" ht="12.75">
      <c r="A793" s="186" t="s">
        <v>1913</v>
      </c>
      <c r="B793" s="179" t="s">
        <v>1915</v>
      </c>
      <c r="C793" s="187">
        <v>4700</v>
      </c>
      <c r="D793" s="188">
        <v>8</v>
      </c>
    </row>
    <row r="794" spans="1:4" ht="12.75">
      <c r="A794" s="186" t="s">
        <v>1913</v>
      </c>
      <c r="B794" s="179" t="s">
        <v>1916</v>
      </c>
      <c r="C794" s="187">
        <v>5000</v>
      </c>
      <c r="D794" s="188">
        <v>8</v>
      </c>
    </row>
    <row r="795" spans="1:4" ht="12.75">
      <c r="A795" s="186" t="s">
        <v>1913</v>
      </c>
      <c r="B795" s="179" t="s">
        <v>1917</v>
      </c>
      <c r="C795" s="187">
        <v>7000</v>
      </c>
      <c r="D795" s="188">
        <v>8.5</v>
      </c>
    </row>
    <row r="796" spans="1:4" ht="12.75">
      <c r="A796" s="186" t="s">
        <v>1913</v>
      </c>
      <c r="B796" s="179" t="s">
        <v>1918</v>
      </c>
      <c r="C796" s="187">
        <v>7000</v>
      </c>
      <c r="D796" s="188">
        <v>8.5</v>
      </c>
    </row>
    <row r="797" spans="1:4" ht="12.75">
      <c r="A797" s="186" t="s">
        <v>1913</v>
      </c>
      <c r="B797" s="179" t="s">
        <v>1389</v>
      </c>
      <c r="C797" s="187">
        <v>10000</v>
      </c>
      <c r="D797" s="188">
        <v>9</v>
      </c>
    </row>
    <row r="798" spans="1:4" ht="12.75">
      <c r="A798" s="186" t="s">
        <v>1913</v>
      </c>
      <c r="B798" s="179" t="s">
        <v>1919</v>
      </c>
      <c r="C798" s="187">
        <v>10000</v>
      </c>
      <c r="D798" s="188">
        <v>8.5</v>
      </c>
    </row>
    <row r="799" spans="1:4" ht="12.75">
      <c r="A799" s="186" t="s">
        <v>1913</v>
      </c>
      <c r="B799" s="179" t="s">
        <v>1920</v>
      </c>
      <c r="C799" s="187">
        <v>9800</v>
      </c>
      <c r="D799" s="188">
        <v>8.5</v>
      </c>
    </row>
    <row r="800" spans="1:4" ht="12.75">
      <c r="A800" s="186" t="s">
        <v>1913</v>
      </c>
      <c r="B800" s="179" t="s">
        <v>1920</v>
      </c>
      <c r="C800" s="187">
        <v>10000</v>
      </c>
      <c r="D800" s="188">
        <v>8.5</v>
      </c>
    </row>
    <row r="801" spans="1:4" ht="12.75">
      <c r="A801" s="186" t="s">
        <v>1913</v>
      </c>
      <c r="B801" s="179" t="s">
        <v>1921</v>
      </c>
      <c r="C801" s="187">
        <v>11000</v>
      </c>
      <c r="D801" s="188">
        <v>8.5</v>
      </c>
    </row>
    <row r="802" spans="1:4" ht="12.75">
      <c r="A802" s="186" t="s">
        <v>1913</v>
      </c>
      <c r="B802" s="179" t="s">
        <v>1921</v>
      </c>
      <c r="C802" s="187">
        <v>11500</v>
      </c>
      <c r="D802" s="188">
        <v>8.5</v>
      </c>
    </row>
    <row r="803" spans="1:4" ht="12.75">
      <c r="A803" s="186" t="s">
        <v>1913</v>
      </c>
      <c r="B803" s="179" t="s">
        <v>1922</v>
      </c>
      <c r="C803" s="187">
        <v>11500</v>
      </c>
      <c r="D803" s="188">
        <v>9.5</v>
      </c>
    </row>
    <row r="804" spans="1:4" ht="12.75">
      <c r="A804" s="186" t="s">
        <v>1913</v>
      </c>
      <c r="B804" s="179" t="s">
        <v>1922</v>
      </c>
      <c r="C804" s="187">
        <v>12000</v>
      </c>
      <c r="D804" s="188">
        <v>9.5</v>
      </c>
    </row>
    <row r="805" spans="1:4" ht="12.75">
      <c r="A805" s="186" t="s">
        <v>1913</v>
      </c>
      <c r="B805" s="186" t="s">
        <v>1922</v>
      </c>
      <c r="C805" s="189">
        <v>12000</v>
      </c>
      <c r="D805" s="190">
        <v>9.5</v>
      </c>
    </row>
    <row r="806" spans="1:4" ht="12.75">
      <c r="A806" s="186" t="s">
        <v>1913</v>
      </c>
      <c r="B806" s="179" t="s">
        <v>1923</v>
      </c>
      <c r="C806" s="187">
        <v>17500</v>
      </c>
      <c r="D806" s="188">
        <v>8.8</v>
      </c>
    </row>
    <row r="807" spans="1:4" ht="12.75">
      <c r="A807" s="186" t="s">
        <v>1913</v>
      </c>
      <c r="B807" s="179" t="s">
        <v>1923</v>
      </c>
      <c r="C807" s="187">
        <v>18000</v>
      </c>
      <c r="D807" s="188">
        <v>8.8</v>
      </c>
    </row>
    <row r="808" spans="1:4" ht="12.75">
      <c r="A808" s="186" t="s">
        <v>1913</v>
      </c>
      <c r="B808" s="179" t="s">
        <v>1924</v>
      </c>
      <c r="C808" s="187">
        <v>23500</v>
      </c>
      <c r="D808" s="188">
        <v>8.3</v>
      </c>
    </row>
    <row r="809" spans="1:4" ht="12.75">
      <c r="A809" s="186" t="s">
        <v>1913</v>
      </c>
      <c r="B809" s="179" t="s">
        <v>1924</v>
      </c>
      <c r="C809" s="187">
        <v>24000</v>
      </c>
      <c r="D809" s="188">
        <v>8.3</v>
      </c>
    </row>
    <row r="810" spans="1:4" ht="12.75">
      <c r="A810" s="186" t="s">
        <v>1913</v>
      </c>
      <c r="B810" s="179" t="s">
        <v>1925</v>
      </c>
      <c r="C810" s="187">
        <v>25500</v>
      </c>
      <c r="D810" s="188">
        <v>8.2</v>
      </c>
    </row>
    <row r="811" spans="1:4" ht="12.75">
      <c r="A811" s="186" t="s">
        <v>1913</v>
      </c>
      <c r="B811" s="179" t="s">
        <v>1925</v>
      </c>
      <c r="C811" s="187">
        <v>26100</v>
      </c>
      <c r="D811" s="188">
        <v>8.2</v>
      </c>
    </row>
    <row r="812" spans="1:4" ht="12.75">
      <c r="A812" s="186" t="s">
        <v>1913</v>
      </c>
      <c r="B812" s="179" t="s">
        <v>1926</v>
      </c>
      <c r="C812" s="187">
        <v>5000</v>
      </c>
      <c r="D812" s="188">
        <v>8.1</v>
      </c>
    </row>
    <row r="813" spans="1:4" ht="12.75">
      <c r="A813" s="186" t="s">
        <v>1913</v>
      </c>
      <c r="B813" s="179" t="s">
        <v>1927</v>
      </c>
      <c r="C813" s="187">
        <v>7500</v>
      </c>
      <c r="D813" s="188">
        <v>8.5</v>
      </c>
    </row>
    <row r="814" spans="1:4" ht="12.75">
      <c r="A814" s="186" t="s">
        <v>1913</v>
      </c>
      <c r="B814" s="179" t="s">
        <v>1928</v>
      </c>
      <c r="C814" s="187">
        <v>17200</v>
      </c>
      <c r="D814" s="188">
        <v>8.8</v>
      </c>
    </row>
    <row r="815" spans="1:4" ht="12.75">
      <c r="A815" s="186" t="s">
        <v>1913</v>
      </c>
      <c r="B815" s="179" t="s">
        <v>1928</v>
      </c>
      <c r="C815" s="187">
        <v>17500</v>
      </c>
      <c r="D815" s="188">
        <v>8.8</v>
      </c>
    </row>
    <row r="816" spans="1:4" ht="12.75">
      <c r="A816" s="186" t="s">
        <v>1913</v>
      </c>
      <c r="B816" s="179" t="s">
        <v>1929</v>
      </c>
      <c r="C816" s="187">
        <v>15000</v>
      </c>
      <c r="D816" s="188">
        <v>10</v>
      </c>
    </row>
    <row r="817" spans="1:4" ht="12.75">
      <c r="A817" s="186" t="s">
        <v>1913</v>
      </c>
      <c r="B817" s="186" t="s">
        <v>1929</v>
      </c>
      <c r="C817" s="189">
        <v>15000</v>
      </c>
      <c r="D817" s="190">
        <v>10</v>
      </c>
    </row>
    <row r="818" spans="1:4" ht="12.75">
      <c r="A818" s="191" t="s">
        <v>1435</v>
      </c>
      <c r="B818" s="191" t="s">
        <v>1436</v>
      </c>
      <c r="C818" s="192">
        <v>16000</v>
      </c>
      <c r="D818" s="192">
        <v>11</v>
      </c>
    </row>
    <row r="819" spans="1:4" ht="12.75">
      <c r="A819" s="186" t="s">
        <v>1913</v>
      </c>
      <c r="B819" s="179" t="s">
        <v>1930</v>
      </c>
      <c r="C819" s="187">
        <v>24500</v>
      </c>
      <c r="D819" s="188">
        <v>10</v>
      </c>
    </row>
    <row r="820" spans="1:4" ht="12.75">
      <c r="A820" s="186" t="s">
        <v>1913</v>
      </c>
      <c r="B820" s="179" t="s">
        <v>1930</v>
      </c>
      <c r="C820" s="187">
        <v>25000</v>
      </c>
      <c r="D820" s="188">
        <v>10</v>
      </c>
    </row>
    <row r="821" spans="1:4" ht="12.75">
      <c r="A821" s="186" t="s">
        <v>1913</v>
      </c>
      <c r="B821" s="186" t="s">
        <v>1930</v>
      </c>
      <c r="C821" s="189">
        <v>25000</v>
      </c>
      <c r="D821" s="190">
        <v>10</v>
      </c>
    </row>
    <row r="822" spans="1:4" ht="12.75">
      <c r="A822" s="186" t="s">
        <v>1913</v>
      </c>
      <c r="B822" s="179" t="s">
        <v>1931</v>
      </c>
      <c r="C822" s="187">
        <v>5100</v>
      </c>
      <c r="D822" s="188">
        <v>9.4</v>
      </c>
    </row>
    <row r="823" spans="1:4" ht="12.75">
      <c r="A823" s="186" t="s">
        <v>1913</v>
      </c>
      <c r="B823" s="186" t="s">
        <v>1931</v>
      </c>
      <c r="C823" s="189">
        <v>5100</v>
      </c>
      <c r="D823" s="190">
        <v>9.4</v>
      </c>
    </row>
    <row r="824" spans="1:4" ht="12.75">
      <c r="A824" s="186" t="s">
        <v>1913</v>
      </c>
      <c r="B824" s="179" t="s">
        <v>488</v>
      </c>
      <c r="C824" s="187">
        <v>6000</v>
      </c>
      <c r="D824" s="188">
        <v>10</v>
      </c>
    </row>
    <row r="825" spans="1:4" ht="12.75">
      <c r="A825" s="186" t="s">
        <v>1913</v>
      </c>
      <c r="B825" s="186" t="s">
        <v>488</v>
      </c>
      <c r="C825" s="189">
        <v>6000</v>
      </c>
      <c r="D825" s="190">
        <v>10</v>
      </c>
    </row>
    <row r="826" spans="1:4" ht="12.75">
      <c r="A826" s="186" t="s">
        <v>1913</v>
      </c>
      <c r="B826" s="179" t="s">
        <v>470</v>
      </c>
      <c r="C826" s="187">
        <v>8000</v>
      </c>
      <c r="D826" s="188">
        <v>9.5</v>
      </c>
    </row>
    <row r="827" spans="1:4" ht="12.75">
      <c r="A827" s="186" t="s">
        <v>1913</v>
      </c>
      <c r="B827" s="186" t="s">
        <v>470</v>
      </c>
      <c r="C827" s="189">
        <v>8000</v>
      </c>
      <c r="D827" s="190">
        <v>9.5</v>
      </c>
    </row>
    <row r="828" spans="1:4" ht="12.75">
      <c r="A828" s="186" t="s">
        <v>1913</v>
      </c>
      <c r="B828" s="179" t="s">
        <v>1932</v>
      </c>
      <c r="C828" s="187">
        <v>12000</v>
      </c>
      <c r="D828" s="188">
        <v>9.5</v>
      </c>
    </row>
    <row r="829" spans="1:4" ht="12.75">
      <c r="A829" s="186" t="s">
        <v>1913</v>
      </c>
      <c r="B829" s="186" t="s">
        <v>1932</v>
      </c>
      <c r="C829" s="189">
        <v>12000</v>
      </c>
      <c r="D829" s="190">
        <v>9.5</v>
      </c>
    </row>
    <row r="830" spans="1:4" ht="12.75">
      <c r="A830" s="186" t="s">
        <v>1913</v>
      </c>
      <c r="B830" s="179" t="s">
        <v>1933</v>
      </c>
      <c r="C830" s="187">
        <v>13500</v>
      </c>
      <c r="D830" s="188">
        <v>9.5</v>
      </c>
    </row>
    <row r="831" spans="1:4" ht="12.75">
      <c r="A831" s="186" t="s">
        <v>1913</v>
      </c>
      <c r="B831" s="186" t="s">
        <v>1933</v>
      </c>
      <c r="C831" s="189">
        <v>13500</v>
      </c>
      <c r="D831" s="190">
        <v>9.5</v>
      </c>
    </row>
    <row r="832" spans="1:4" ht="12.75">
      <c r="A832" s="186" t="s">
        <v>1913</v>
      </c>
      <c r="B832" s="179" t="s">
        <v>1934</v>
      </c>
      <c r="C832" s="187">
        <v>11500</v>
      </c>
      <c r="D832" s="188">
        <v>9.5</v>
      </c>
    </row>
    <row r="833" spans="1:4" ht="12.75">
      <c r="A833" s="186" t="s">
        <v>1913</v>
      </c>
      <c r="B833" s="179" t="s">
        <v>1934</v>
      </c>
      <c r="C833" s="187">
        <v>12000</v>
      </c>
      <c r="D833" s="188">
        <v>9.5</v>
      </c>
    </row>
    <row r="834" spans="1:4" ht="12.75">
      <c r="A834" s="186" t="s">
        <v>1913</v>
      </c>
      <c r="B834" s="179" t="s">
        <v>1935</v>
      </c>
      <c r="C834" s="187">
        <v>17500</v>
      </c>
      <c r="D834" s="188">
        <v>8.8</v>
      </c>
    </row>
    <row r="835" spans="1:4" ht="12.75">
      <c r="A835" s="186" t="s">
        <v>1913</v>
      </c>
      <c r="B835" s="179" t="s">
        <v>1935</v>
      </c>
      <c r="C835" s="187">
        <v>18000</v>
      </c>
      <c r="D835" s="188">
        <v>8.8</v>
      </c>
    </row>
    <row r="836" spans="1:4" ht="12.75">
      <c r="A836" s="186" t="s">
        <v>1913</v>
      </c>
      <c r="B836" s="179" t="s">
        <v>1936</v>
      </c>
      <c r="C836" s="187">
        <v>23500</v>
      </c>
      <c r="D836" s="188">
        <v>8.3</v>
      </c>
    </row>
    <row r="837" spans="1:4" ht="12.75">
      <c r="A837" s="186" t="s">
        <v>1913</v>
      </c>
      <c r="B837" s="179" t="s">
        <v>1936</v>
      </c>
      <c r="C837" s="187">
        <v>24000</v>
      </c>
      <c r="D837" s="188">
        <v>8.3</v>
      </c>
    </row>
    <row r="838" spans="1:4" ht="12.75">
      <c r="A838" s="186" t="s">
        <v>1913</v>
      </c>
      <c r="B838" s="179" t="s">
        <v>1937</v>
      </c>
      <c r="C838" s="187">
        <v>7000</v>
      </c>
      <c r="D838" s="188">
        <v>8.5</v>
      </c>
    </row>
    <row r="839" spans="1:4" ht="12.75">
      <c r="A839" s="186" t="s">
        <v>1913</v>
      </c>
      <c r="B839" s="179" t="s">
        <v>1938</v>
      </c>
      <c r="C839" s="187">
        <v>9800</v>
      </c>
      <c r="D839" s="188">
        <v>8.5</v>
      </c>
    </row>
    <row r="840" spans="1:4" ht="12.75">
      <c r="A840" s="186" t="s">
        <v>1913</v>
      </c>
      <c r="B840" s="179" t="s">
        <v>1938</v>
      </c>
      <c r="C840" s="187">
        <v>10000</v>
      </c>
      <c r="D840" s="188">
        <v>8.5</v>
      </c>
    </row>
    <row r="841" spans="1:4" ht="12.75">
      <c r="A841" s="186" t="s">
        <v>1913</v>
      </c>
      <c r="B841" s="179" t="s">
        <v>1939</v>
      </c>
      <c r="C841" s="187">
        <v>11000</v>
      </c>
      <c r="D841" s="188">
        <v>8.5</v>
      </c>
    </row>
    <row r="842" spans="1:4" ht="12.75">
      <c r="A842" s="186" t="s">
        <v>1913</v>
      </c>
      <c r="B842" s="179" t="s">
        <v>1939</v>
      </c>
      <c r="C842" s="187">
        <v>11500</v>
      </c>
      <c r="D842" s="188">
        <v>8.5</v>
      </c>
    </row>
    <row r="843" spans="1:4" ht="12.75">
      <c r="A843" s="186" t="s">
        <v>1940</v>
      </c>
      <c r="B843" s="191" t="s">
        <v>1941</v>
      </c>
      <c r="C843" s="192">
        <v>14000</v>
      </c>
      <c r="D843" s="192">
        <v>10.1</v>
      </c>
    </row>
    <row r="844" spans="1:4" ht="12.75">
      <c r="A844" s="186" t="s">
        <v>1940</v>
      </c>
      <c r="B844" s="186" t="s">
        <v>1942</v>
      </c>
      <c r="C844" s="189">
        <v>18000</v>
      </c>
      <c r="D844" s="190">
        <v>9.6</v>
      </c>
    </row>
    <row r="845" spans="1:4" ht="12.75">
      <c r="A845" s="186" t="s">
        <v>1940</v>
      </c>
      <c r="B845" s="186" t="s">
        <v>1943</v>
      </c>
      <c r="C845" s="189">
        <v>6200</v>
      </c>
      <c r="D845" s="190">
        <v>9.5</v>
      </c>
    </row>
    <row r="846" spans="1:4" ht="12.75">
      <c r="A846" s="186" t="s">
        <v>1940</v>
      </c>
      <c r="B846" s="186" t="s">
        <v>1944</v>
      </c>
      <c r="C846" s="189">
        <v>7900</v>
      </c>
      <c r="D846" s="190">
        <v>9.5</v>
      </c>
    </row>
    <row r="847" spans="1:4" ht="12.75">
      <c r="A847" s="186" t="s">
        <v>1940</v>
      </c>
      <c r="B847" s="186" t="s">
        <v>1945</v>
      </c>
      <c r="C847" s="189">
        <v>10000</v>
      </c>
      <c r="D847" s="190">
        <v>10.3</v>
      </c>
    </row>
    <row r="848" spans="1:4" ht="12.75">
      <c r="A848" s="186" t="s">
        <v>1940</v>
      </c>
      <c r="B848" s="186" t="s">
        <v>1946</v>
      </c>
      <c r="C848" s="189">
        <v>12000</v>
      </c>
      <c r="D848" s="190">
        <v>9.5</v>
      </c>
    </row>
    <row r="849" spans="1:4" ht="12.75">
      <c r="A849" s="186" t="s">
        <v>1940</v>
      </c>
      <c r="B849" s="186" t="s">
        <v>1947</v>
      </c>
      <c r="C849" s="189">
        <v>12500</v>
      </c>
      <c r="D849" s="190">
        <v>10</v>
      </c>
    </row>
    <row r="850" spans="1:4" ht="12.75">
      <c r="A850" s="186" t="s">
        <v>1940</v>
      </c>
      <c r="B850" s="191" t="s">
        <v>1948</v>
      </c>
      <c r="C850" s="192">
        <v>14500</v>
      </c>
      <c r="D850" s="192">
        <v>10.5</v>
      </c>
    </row>
    <row r="851" spans="1:4" ht="12.75">
      <c r="A851" s="186" t="s">
        <v>1940</v>
      </c>
      <c r="B851" s="186" t="s">
        <v>1949</v>
      </c>
      <c r="C851" s="189">
        <v>18500</v>
      </c>
      <c r="D851" s="190">
        <v>10</v>
      </c>
    </row>
    <row r="852" spans="1:4" ht="12.75">
      <c r="A852" s="186" t="s">
        <v>1940</v>
      </c>
      <c r="B852" s="186" t="s">
        <v>1422</v>
      </c>
      <c r="C852" s="189">
        <v>10000</v>
      </c>
      <c r="D852" s="190">
        <v>11</v>
      </c>
    </row>
    <row r="853" spans="1:4" ht="12.75">
      <c r="A853" s="186" t="s">
        <v>1940</v>
      </c>
      <c r="B853" s="191" t="s">
        <v>1422</v>
      </c>
      <c r="C853" s="192">
        <v>10000</v>
      </c>
      <c r="D853" s="192">
        <v>11</v>
      </c>
    </row>
    <row r="854" spans="1:4" ht="12.75">
      <c r="A854" s="186" t="s">
        <v>1940</v>
      </c>
      <c r="B854" s="186" t="s">
        <v>1950</v>
      </c>
      <c r="C854" s="189">
        <v>12000</v>
      </c>
      <c r="D854" s="190">
        <v>10.5</v>
      </c>
    </row>
    <row r="855" spans="1:4" ht="12.75">
      <c r="A855" s="186" t="s">
        <v>1940</v>
      </c>
      <c r="B855" s="191" t="s">
        <v>1950</v>
      </c>
      <c r="C855" s="192">
        <v>12000</v>
      </c>
      <c r="D855" s="192">
        <v>10.5</v>
      </c>
    </row>
    <row r="856" spans="1:4" ht="12.75">
      <c r="A856" s="186" t="s">
        <v>1940</v>
      </c>
      <c r="B856" s="186" t="s">
        <v>1951</v>
      </c>
      <c r="C856" s="189">
        <v>15000</v>
      </c>
      <c r="D856" s="190">
        <v>9.6</v>
      </c>
    </row>
    <row r="857" spans="1:4" ht="12.75">
      <c r="A857" s="186" t="s">
        <v>1940</v>
      </c>
      <c r="B857" s="186" t="s">
        <v>1442</v>
      </c>
      <c r="C857" s="189">
        <v>24000</v>
      </c>
      <c r="D857" s="190">
        <v>9.2</v>
      </c>
    </row>
    <row r="858" spans="1:4" ht="12.75">
      <c r="A858" s="186" t="s">
        <v>1940</v>
      </c>
      <c r="B858" s="191" t="s">
        <v>1442</v>
      </c>
      <c r="C858" s="192">
        <v>24500</v>
      </c>
      <c r="D858" s="192">
        <v>9.5</v>
      </c>
    </row>
    <row r="859" spans="1:4" ht="12.75">
      <c r="A859" s="186" t="s">
        <v>1940</v>
      </c>
      <c r="B859" s="186" t="s">
        <v>1952</v>
      </c>
      <c r="C859" s="189">
        <v>14000</v>
      </c>
      <c r="D859" s="190">
        <v>10.5</v>
      </c>
    </row>
    <row r="860" spans="1:4" ht="12.75">
      <c r="A860" s="186" t="s">
        <v>1940</v>
      </c>
      <c r="B860" s="191" t="s">
        <v>1952</v>
      </c>
      <c r="C860" s="192">
        <v>14000</v>
      </c>
      <c r="D860" s="192">
        <v>10.5</v>
      </c>
    </row>
    <row r="861" spans="1:4" ht="12.75">
      <c r="A861" s="186" t="s">
        <v>1940</v>
      </c>
      <c r="B861" s="186" t="s">
        <v>1953</v>
      </c>
      <c r="C861" s="189">
        <v>18500</v>
      </c>
      <c r="D861" s="190">
        <v>10</v>
      </c>
    </row>
    <row r="862" spans="1:4" ht="12.75">
      <c r="A862" s="186" t="s">
        <v>1940</v>
      </c>
      <c r="B862" s="186" t="s">
        <v>1400</v>
      </c>
      <c r="C862" s="189">
        <v>5400</v>
      </c>
      <c r="D862" s="190">
        <v>11</v>
      </c>
    </row>
    <row r="863" spans="1:4" ht="12.75">
      <c r="A863" s="186" t="s">
        <v>1940</v>
      </c>
      <c r="B863" s="191" t="s">
        <v>1400</v>
      </c>
      <c r="C863" s="192">
        <v>5400</v>
      </c>
      <c r="D863" s="192">
        <v>11</v>
      </c>
    </row>
    <row r="864" spans="1:4" ht="12.75">
      <c r="A864" s="186" t="s">
        <v>1940</v>
      </c>
      <c r="B864" s="186" t="s">
        <v>1362</v>
      </c>
      <c r="C864" s="189">
        <v>6300</v>
      </c>
      <c r="D864" s="190">
        <v>10.8</v>
      </c>
    </row>
    <row r="865" spans="1:4" ht="12.75">
      <c r="A865" s="186" t="s">
        <v>1940</v>
      </c>
      <c r="B865" s="191" t="s">
        <v>1362</v>
      </c>
      <c r="C865" s="192">
        <v>6300</v>
      </c>
      <c r="D865" s="192">
        <v>10.8</v>
      </c>
    </row>
    <row r="866" spans="1:4" ht="12.75">
      <c r="A866" s="186" t="s">
        <v>1940</v>
      </c>
      <c r="B866" s="186" t="s">
        <v>1954</v>
      </c>
      <c r="C866" s="189">
        <v>7100</v>
      </c>
      <c r="D866" s="190">
        <v>10.3</v>
      </c>
    </row>
    <row r="867" spans="1:4" ht="12.75">
      <c r="A867" s="186" t="s">
        <v>1940</v>
      </c>
      <c r="B867" s="191" t="s">
        <v>1954</v>
      </c>
      <c r="C867" s="192">
        <v>7100</v>
      </c>
      <c r="D867" s="192">
        <v>10.3</v>
      </c>
    </row>
    <row r="868" spans="1:4" ht="12.75">
      <c r="A868" s="186" t="s">
        <v>1940</v>
      </c>
      <c r="B868" s="186" t="s">
        <v>505</v>
      </c>
      <c r="C868" s="189">
        <v>8000</v>
      </c>
      <c r="D868" s="190">
        <v>10</v>
      </c>
    </row>
    <row r="869" spans="1:4" ht="12.75">
      <c r="A869" s="186" t="s">
        <v>1940</v>
      </c>
      <c r="B869" s="186" t="s">
        <v>1363</v>
      </c>
      <c r="C869" s="189">
        <v>8200</v>
      </c>
      <c r="D869" s="190">
        <v>10.8</v>
      </c>
    </row>
    <row r="870" spans="1:4" ht="12.75">
      <c r="A870" s="186" t="s">
        <v>1940</v>
      </c>
      <c r="B870" s="191" t="s">
        <v>1363</v>
      </c>
      <c r="C870" s="192">
        <v>8200</v>
      </c>
      <c r="D870" s="192">
        <v>10.8</v>
      </c>
    </row>
    <row r="871" spans="1:4" ht="12.75">
      <c r="A871" s="186" t="s">
        <v>1940</v>
      </c>
      <c r="B871" s="191" t="s">
        <v>1419</v>
      </c>
      <c r="C871" s="192">
        <v>8200</v>
      </c>
      <c r="D871" s="192">
        <v>11</v>
      </c>
    </row>
    <row r="872" spans="1:4" ht="12.75">
      <c r="A872" s="186" t="s">
        <v>1940</v>
      </c>
      <c r="B872" s="186" t="s">
        <v>1364</v>
      </c>
      <c r="C872" s="189">
        <v>9200</v>
      </c>
      <c r="D872" s="190">
        <v>11.5</v>
      </c>
    </row>
    <row r="873" spans="1:4" ht="12.75">
      <c r="A873" s="186" t="s">
        <v>1940</v>
      </c>
      <c r="B873" s="191" t="s">
        <v>1364</v>
      </c>
      <c r="C873" s="192">
        <v>9200</v>
      </c>
      <c r="D873" s="192">
        <v>11.5</v>
      </c>
    </row>
    <row r="874" spans="1:4" ht="12.75">
      <c r="A874" s="186" t="s">
        <v>1940</v>
      </c>
      <c r="B874" s="186" t="s">
        <v>1365</v>
      </c>
      <c r="C874" s="189">
        <v>10200</v>
      </c>
      <c r="D874" s="190">
        <v>11.7</v>
      </c>
    </row>
    <row r="875" spans="1:4" ht="12.75">
      <c r="A875" s="186" t="s">
        <v>1940</v>
      </c>
      <c r="B875" s="191" t="s">
        <v>1365</v>
      </c>
      <c r="C875" s="192">
        <v>10200</v>
      </c>
      <c r="D875" s="192">
        <v>11.7</v>
      </c>
    </row>
    <row r="876" spans="1:4" ht="12.75">
      <c r="A876" s="186" t="s">
        <v>1940</v>
      </c>
      <c r="B876" s="191" t="s">
        <v>1423</v>
      </c>
      <c r="C876" s="192">
        <v>10200</v>
      </c>
      <c r="D876" s="192">
        <v>11.7</v>
      </c>
    </row>
    <row r="877" spans="1:4" ht="12.75">
      <c r="A877" s="186" t="s">
        <v>1940</v>
      </c>
      <c r="B877" s="186" t="s">
        <v>1955</v>
      </c>
      <c r="C877" s="189">
        <v>12000</v>
      </c>
      <c r="D877" s="190">
        <v>10.5</v>
      </c>
    </row>
    <row r="878" spans="1:4" ht="12.75">
      <c r="A878" s="186" t="s">
        <v>1940</v>
      </c>
      <c r="B878" s="191" t="s">
        <v>1955</v>
      </c>
      <c r="C878" s="192">
        <v>12000</v>
      </c>
      <c r="D878" s="192">
        <v>10.5</v>
      </c>
    </row>
    <row r="879" spans="1:4" ht="12.75">
      <c r="A879" s="186" t="s">
        <v>1940</v>
      </c>
      <c r="B879" s="191" t="s">
        <v>1956</v>
      </c>
      <c r="C879" s="192">
        <v>12000</v>
      </c>
      <c r="D879" s="192">
        <v>10.5</v>
      </c>
    </row>
    <row r="880" spans="1:4" ht="12.75">
      <c r="A880" s="186" t="s">
        <v>1940</v>
      </c>
      <c r="B880" s="186" t="s">
        <v>1957</v>
      </c>
      <c r="C880" s="189">
        <v>12000</v>
      </c>
      <c r="D880" s="190">
        <v>10.5</v>
      </c>
    </row>
    <row r="881" spans="1:4" ht="12.75">
      <c r="A881" s="186" t="s">
        <v>1940</v>
      </c>
      <c r="B881" s="191" t="s">
        <v>1957</v>
      </c>
      <c r="C881" s="192">
        <v>12000</v>
      </c>
      <c r="D881" s="192">
        <v>10.5</v>
      </c>
    </row>
    <row r="882" spans="1:4" ht="12.75">
      <c r="A882" s="186" t="s">
        <v>1940</v>
      </c>
      <c r="B882" s="186" t="s">
        <v>1958</v>
      </c>
      <c r="C882" s="189">
        <v>15000</v>
      </c>
      <c r="D882" s="190">
        <v>9.6</v>
      </c>
    </row>
    <row r="883" spans="1:4" ht="12.75">
      <c r="A883" s="186" t="s">
        <v>1940</v>
      </c>
      <c r="B883" s="186" t="s">
        <v>473</v>
      </c>
      <c r="C883" s="189">
        <v>10000</v>
      </c>
      <c r="D883" s="190">
        <v>9.5</v>
      </c>
    </row>
    <row r="884" spans="1:4" ht="12.75">
      <c r="A884" s="186" t="s">
        <v>1940</v>
      </c>
      <c r="B884" s="179" t="s">
        <v>1959</v>
      </c>
      <c r="C884" s="187">
        <v>6500</v>
      </c>
      <c r="D884" s="188">
        <v>10</v>
      </c>
    </row>
    <row r="885" spans="1:4" ht="12.75">
      <c r="A885" s="186" t="s">
        <v>1940</v>
      </c>
      <c r="B885" s="179" t="s">
        <v>1959</v>
      </c>
      <c r="C885" s="187">
        <v>6700</v>
      </c>
      <c r="D885" s="188">
        <v>10</v>
      </c>
    </row>
    <row r="886" spans="1:4" ht="12.75">
      <c r="A886" s="186" t="s">
        <v>1940</v>
      </c>
      <c r="B886" s="179" t="s">
        <v>1960</v>
      </c>
      <c r="C886" s="187">
        <v>6500</v>
      </c>
      <c r="D886" s="188">
        <v>10</v>
      </c>
    </row>
    <row r="887" spans="1:4" ht="12.75">
      <c r="A887" s="186" t="s">
        <v>1940</v>
      </c>
      <c r="B887" s="179" t="s">
        <v>1960</v>
      </c>
      <c r="C887" s="187">
        <v>6700</v>
      </c>
      <c r="D887" s="188">
        <v>10</v>
      </c>
    </row>
    <row r="888" spans="1:4" ht="12.75">
      <c r="A888" s="186" t="s">
        <v>1940</v>
      </c>
      <c r="B888" s="179" t="s">
        <v>1961</v>
      </c>
      <c r="C888" s="187">
        <v>6500</v>
      </c>
      <c r="D888" s="188">
        <v>10</v>
      </c>
    </row>
    <row r="889" spans="1:4" ht="12.75">
      <c r="A889" s="186" t="s">
        <v>1940</v>
      </c>
      <c r="B889" s="179" t="s">
        <v>1961</v>
      </c>
      <c r="C889" s="187">
        <v>6700</v>
      </c>
      <c r="D889" s="188">
        <v>10</v>
      </c>
    </row>
    <row r="890" spans="1:4" ht="12.75">
      <c r="A890" s="186" t="s">
        <v>1940</v>
      </c>
      <c r="B890" s="179" t="s">
        <v>1962</v>
      </c>
      <c r="C890" s="187">
        <v>6700</v>
      </c>
      <c r="D890" s="188">
        <v>10</v>
      </c>
    </row>
    <row r="891" spans="1:4" ht="12.75">
      <c r="A891" s="186" t="s">
        <v>1940</v>
      </c>
      <c r="B891" s="179" t="s">
        <v>1963</v>
      </c>
      <c r="C891" s="187">
        <v>6700</v>
      </c>
      <c r="D891" s="188">
        <v>10</v>
      </c>
    </row>
    <row r="892" spans="1:4" ht="12.75">
      <c r="A892" s="186" t="s">
        <v>1940</v>
      </c>
      <c r="B892" s="179" t="s">
        <v>1964</v>
      </c>
      <c r="C892" s="187">
        <v>6700</v>
      </c>
      <c r="D892" s="188">
        <v>10</v>
      </c>
    </row>
    <row r="893" spans="1:4" ht="12.75">
      <c r="A893" s="186" t="s">
        <v>1940</v>
      </c>
      <c r="B893" s="179" t="s">
        <v>1965</v>
      </c>
      <c r="C893" s="187">
        <v>9100</v>
      </c>
      <c r="D893" s="188">
        <v>11</v>
      </c>
    </row>
    <row r="894" spans="1:4" ht="12.75">
      <c r="A894" s="186" t="s">
        <v>1940</v>
      </c>
      <c r="B894" s="179" t="s">
        <v>1965</v>
      </c>
      <c r="C894" s="187">
        <v>9200</v>
      </c>
      <c r="D894" s="188">
        <v>11</v>
      </c>
    </row>
    <row r="895" spans="1:4" ht="12.75">
      <c r="A895" s="186" t="s">
        <v>1940</v>
      </c>
      <c r="B895" s="179" t="s">
        <v>1966</v>
      </c>
      <c r="C895" s="187">
        <v>9100</v>
      </c>
      <c r="D895" s="188">
        <v>11</v>
      </c>
    </row>
    <row r="896" spans="1:4" ht="12.75">
      <c r="A896" s="186" t="s">
        <v>1940</v>
      </c>
      <c r="B896" s="179" t="s">
        <v>1966</v>
      </c>
      <c r="C896" s="187">
        <v>9200</v>
      </c>
      <c r="D896" s="188">
        <v>11</v>
      </c>
    </row>
    <row r="897" spans="1:4" ht="12.75">
      <c r="A897" s="186" t="s">
        <v>1940</v>
      </c>
      <c r="B897" s="179" t="s">
        <v>1967</v>
      </c>
      <c r="C897" s="187">
        <v>9100</v>
      </c>
      <c r="D897" s="188">
        <v>11</v>
      </c>
    </row>
    <row r="898" spans="1:4" ht="12.75">
      <c r="A898" s="186" t="s">
        <v>1940</v>
      </c>
      <c r="B898" s="179" t="s">
        <v>1967</v>
      </c>
      <c r="C898" s="187">
        <v>9200</v>
      </c>
      <c r="D898" s="188">
        <v>11</v>
      </c>
    </row>
    <row r="899" spans="1:4" ht="12.75">
      <c r="A899" s="186" t="s">
        <v>1940</v>
      </c>
      <c r="B899" s="179" t="s">
        <v>1968</v>
      </c>
      <c r="C899" s="187">
        <v>9100</v>
      </c>
      <c r="D899" s="188">
        <v>11</v>
      </c>
    </row>
    <row r="900" spans="1:4" ht="12.75">
      <c r="A900" s="186" t="s">
        <v>1940</v>
      </c>
      <c r="B900" s="179" t="s">
        <v>1968</v>
      </c>
      <c r="C900" s="187">
        <v>9200</v>
      </c>
      <c r="D900" s="188">
        <v>11</v>
      </c>
    </row>
    <row r="901" spans="1:4" ht="12.75">
      <c r="A901" s="186" t="s">
        <v>1940</v>
      </c>
      <c r="B901" s="179" t="s">
        <v>1969</v>
      </c>
      <c r="C901" s="187">
        <v>9200</v>
      </c>
      <c r="D901" s="188">
        <v>11</v>
      </c>
    </row>
    <row r="902" spans="1:4" ht="12.75">
      <c r="A902" s="186" t="s">
        <v>1940</v>
      </c>
      <c r="B902" s="179" t="s">
        <v>1970</v>
      </c>
      <c r="C902" s="187">
        <v>9200</v>
      </c>
      <c r="D902" s="188">
        <v>11</v>
      </c>
    </row>
    <row r="903" spans="1:4" ht="12.75">
      <c r="A903" s="186" t="s">
        <v>1940</v>
      </c>
      <c r="B903" s="179" t="s">
        <v>1971</v>
      </c>
      <c r="C903" s="187">
        <v>9200</v>
      </c>
      <c r="D903" s="188">
        <v>11</v>
      </c>
    </row>
    <row r="904" spans="1:4" ht="12.75">
      <c r="A904" s="186" t="s">
        <v>1940</v>
      </c>
      <c r="B904" s="179" t="s">
        <v>1972</v>
      </c>
      <c r="C904" s="187">
        <v>9200</v>
      </c>
      <c r="D904" s="188">
        <v>11</v>
      </c>
    </row>
    <row r="905" spans="1:4" ht="12.75">
      <c r="A905" s="186" t="s">
        <v>1940</v>
      </c>
      <c r="B905" s="179" t="s">
        <v>1973</v>
      </c>
      <c r="C905" s="187">
        <v>11500</v>
      </c>
      <c r="D905" s="188">
        <v>10</v>
      </c>
    </row>
    <row r="906" spans="1:4" ht="12.75">
      <c r="A906" s="186" t="s">
        <v>1940</v>
      </c>
      <c r="B906" s="179" t="s">
        <v>1973</v>
      </c>
      <c r="C906" s="187">
        <v>11700</v>
      </c>
      <c r="D906" s="188">
        <v>10</v>
      </c>
    </row>
    <row r="907" spans="1:4" ht="12.75">
      <c r="A907" s="186" t="s">
        <v>1940</v>
      </c>
      <c r="B907" s="179" t="s">
        <v>1974</v>
      </c>
      <c r="C907" s="187">
        <v>11500</v>
      </c>
      <c r="D907" s="188">
        <v>10</v>
      </c>
    </row>
    <row r="908" spans="1:4" ht="12.75">
      <c r="A908" s="186" t="s">
        <v>1940</v>
      </c>
      <c r="B908" s="179" t="s">
        <v>1974</v>
      </c>
      <c r="C908" s="187">
        <v>11700</v>
      </c>
      <c r="D908" s="188">
        <v>10</v>
      </c>
    </row>
    <row r="909" spans="1:4" ht="12.75">
      <c r="A909" s="186" t="s">
        <v>1940</v>
      </c>
      <c r="B909" s="179" t="s">
        <v>1975</v>
      </c>
      <c r="C909" s="187">
        <v>11500</v>
      </c>
      <c r="D909" s="188">
        <v>10</v>
      </c>
    </row>
    <row r="910" spans="1:4" ht="12.75">
      <c r="A910" s="186" t="s">
        <v>1940</v>
      </c>
      <c r="B910" s="179" t="s">
        <v>1975</v>
      </c>
      <c r="C910" s="187">
        <v>11700</v>
      </c>
      <c r="D910" s="188">
        <v>10</v>
      </c>
    </row>
    <row r="911" spans="1:4" ht="12.75">
      <c r="A911" s="186" t="s">
        <v>1940</v>
      </c>
      <c r="B911" s="179" t="s">
        <v>1976</v>
      </c>
      <c r="C911" s="187">
        <v>11500</v>
      </c>
      <c r="D911" s="188">
        <v>10</v>
      </c>
    </row>
    <row r="912" spans="1:4" ht="12.75">
      <c r="A912" s="186" t="s">
        <v>1940</v>
      </c>
      <c r="B912" s="179" t="s">
        <v>1976</v>
      </c>
      <c r="C912" s="187">
        <v>11700</v>
      </c>
      <c r="D912" s="188">
        <v>10</v>
      </c>
    </row>
    <row r="913" spans="1:4" ht="12.75">
      <c r="A913" s="186" t="s">
        <v>1940</v>
      </c>
      <c r="B913" s="179" t="s">
        <v>1977</v>
      </c>
      <c r="C913" s="187">
        <v>11700</v>
      </c>
      <c r="D913" s="188">
        <v>9.8</v>
      </c>
    </row>
    <row r="914" spans="1:4" ht="12.75">
      <c r="A914" s="186" t="s">
        <v>1940</v>
      </c>
      <c r="B914" s="179" t="s">
        <v>1978</v>
      </c>
      <c r="C914" s="187">
        <v>11700</v>
      </c>
      <c r="D914" s="188">
        <v>9.8</v>
      </c>
    </row>
    <row r="915" spans="1:4" ht="12.75">
      <c r="A915" s="186" t="s">
        <v>1940</v>
      </c>
      <c r="B915" s="179" t="s">
        <v>1979</v>
      </c>
      <c r="C915" s="187">
        <v>11700</v>
      </c>
      <c r="D915" s="188">
        <v>9.8</v>
      </c>
    </row>
    <row r="916" spans="1:4" ht="12.75">
      <c r="A916" s="186" t="s">
        <v>1940</v>
      </c>
      <c r="B916" s="179" t="s">
        <v>1980</v>
      </c>
      <c r="C916" s="187">
        <v>11700</v>
      </c>
      <c r="D916" s="188">
        <v>9.8</v>
      </c>
    </row>
    <row r="917" spans="1:4" ht="12.75">
      <c r="A917" s="186" t="s">
        <v>1940</v>
      </c>
      <c r="B917" s="179" t="s">
        <v>1981</v>
      </c>
      <c r="C917" s="187">
        <v>14200</v>
      </c>
      <c r="D917" s="188">
        <v>9.2</v>
      </c>
    </row>
    <row r="918" spans="1:4" ht="12.75">
      <c r="A918" s="186" t="s">
        <v>1940</v>
      </c>
      <c r="B918" s="179" t="s">
        <v>1981</v>
      </c>
      <c r="C918" s="187">
        <v>14400</v>
      </c>
      <c r="D918" s="188">
        <v>9.2</v>
      </c>
    </row>
    <row r="919" spans="1:4" ht="12.75">
      <c r="A919" s="186" t="s">
        <v>1940</v>
      </c>
      <c r="B919" s="179" t="s">
        <v>1982</v>
      </c>
      <c r="C919" s="187">
        <v>14200</v>
      </c>
      <c r="D919" s="188">
        <v>9.2</v>
      </c>
    </row>
    <row r="920" spans="1:4" ht="12.75">
      <c r="A920" s="186" t="s">
        <v>1940</v>
      </c>
      <c r="B920" s="179" t="s">
        <v>1982</v>
      </c>
      <c r="C920" s="187">
        <v>14400</v>
      </c>
      <c r="D920" s="188">
        <v>9.2</v>
      </c>
    </row>
    <row r="921" spans="1:4" ht="12.75">
      <c r="A921" s="186" t="s">
        <v>1940</v>
      </c>
      <c r="B921" s="179" t="s">
        <v>1983</v>
      </c>
      <c r="C921" s="187">
        <v>14200</v>
      </c>
      <c r="D921" s="188">
        <v>9.2</v>
      </c>
    </row>
    <row r="922" spans="1:4" ht="12.75">
      <c r="A922" s="186" t="s">
        <v>1940</v>
      </c>
      <c r="B922" s="179" t="s">
        <v>1983</v>
      </c>
      <c r="C922" s="187">
        <v>14400</v>
      </c>
      <c r="D922" s="188">
        <v>9.2</v>
      </c>
    </row>
    <row r="923" spans="1:4" ht="12.75">
      <c r="A923" s="186" t="s">
        <v>1940</v>
      </c>
      <c r="B923" s="179" t="s">
        <v>1984</v>
      </c>
      <c r="C923" s="187">
        <v>14200</v>
      </c>
      <c r="D923" s="188">
        <v>9.2</v>
      </c>
    </row>
    <row r="924" spans="1:4" ht="12.75">
      <c r="A924" s="186" t="s">
        <v>1940</v>
      </c>
      <c r="B924" s="179" t="s">
        <v>1984</v>
      </c>
      <c r="C924" s="187">
        <v>14400</v>
      </c>
      <c r="D924" s="188">
        <v>9.2</v>
      </c>
    </row>
    <row r="925" spans="1:4" ht="12.75">
      <c r="A925" s="186" t="s">
        <v>1940</v>
      </c>
      <c r="B925" s="179" t="s">
        <v>1985</v>
      </c>
      <c r="C925" s="187">
        <v>14400</v>
      </c>
      <c r="D925" s="188">
        <v>9.2</v>
      </c>
    </row>
    <row r="926" spans="1:4" ht="12.75">
      <c r="A926" s="186" t="s">
        <v>1940</v>
      </c>
      <c r="B926" s="179" t="s">
        <v>1986</v>
      </c>
      <c r="C926" s="187">
        <v>14400</v>
      </c>
      <c r="D926" s="188">
        <v>9.2</v>
      </c>
    </row>
    <row r="927" spans="1:4" ht="12.75">
      <c r="A927" s="186" t="s">
        <v>1940</v>
      </c>
      <c r="B927" s="179" t="s">
        <v>1987</v>
      </c>
      <c r="C927" s="187">
        <v>14400</v>
      </c>
      <c r="D927" s="188">
        <v>9.2</v>
      </c>
    </row>
    <row r="928" spans="1:4" ht="12.75">
      <c r="A928" s="186" t="s">
        <v>1940</v>
      </c>
      <c r="B928" s="179" t="s">
        <v>1988</v>
      </c>
      <c r="C928" s="187">
        <v>14400</v>
      </c>
      <c r="D928" s="188">
        <v>9.2</v>
      </c>
    </row>
    <row r="929" spans="1:4" ht="12.75">
      <c r="A929" s="186" t="s">
        <v>1940</v>
      </c>
      <c r="B929" s="179" t="s">
        <v>1989</v>
      </c>
      <c r="C929" s="187">
        <v>6500</v>
      </c>
      <c r="D929" s="188">
        <v>10</v>
      </c>
    </row>
    <row r="930" spans="1:4" ht="12.75">
      <c r="A930" s="186" t="s">
        <v>1940</v>
      </c>
      <c r="B930" s="179" t="s">
        <v>1989</v>
      </c>
      <c r="C930" s="187">
        <v>6700</v>
      </c>
      <c r="D930" s="188">
        <v>10</v>
      </c>
    </row>
    <row r="931" spans="1:4" ht="12.75">
      <c r="A931" s="186" t="s">
        <v>1940</v>
      </c>
      <c r="B931" s="179" t="s">
        <v>1990</v>
      </c>
      <c r="C931" s="187">
        <v>6500</v>
      </c>
      <c r="D931" s="188">
        <v>10</v>
      </c>
    </row>
    <row r="932" spans="1:4" ht="12.75">
      <c r="A932" s="186" t="s">
        <v>1940</v>
      </c>
      <c r="B932" s="179" t="s">
        <v>1990</v>
      </c>
      <c r="C932" s="187">
        <v>6700</v>
      </c>
      <c r="D932" s="188">
        <v>10</v>
      </c>
    </row>
    <row r="933" spans="1:4" ht="12.75">
      <c r="A933" s="186" t="s">
        <v>1940</v>
      </c>
      <c r="B933" s="179" t="s">
        <v>1991</v>
      </c>
      <c r="C933" s="187">
        <v>6700</v>
      </c>
      <c r="D933" s="188">
        <v>10</v>
      </c>
    </row>
    <row r="934" spans="1:4" ht="12.75">
      <c r="A934" s="186" t="s">
        <v>1940</v>
      </c>
      <c r="B934" s="179" t="s">
        <v>1991</v>
      </c>
      <c r="C934" s="187">
        <v>6500</v>
      </c>
      <c r="D934" s="188">
        <v>10</v>
      </c>
    </row>
    <row r="935" spans="1:4" ht="12.75">
      <c r="A935" s="186" t="s">
        <v>1940</v>
      </c>
      <c r="B935" s="179" t="s">
        <v>1992</v>
      </c>
      <c r="C935" s="187">
        <v>6700</v>
      </c>
      <c r="D935" s="188">
        <v>10</v>
      </c>
    </row>
    <row r="936" spans="1:4" ht="12.75">
      <c r="A936" s="186" t="s">
        <v>1940</v>
      </c>
      <c r="B936" s="179" t="s">
        <v>1993</v>
      </c>
      <c r="C936" s="187">
        <v>6700</v>
      </c>
      <c r="D936" s="188">
        <v>10</v>
      </c>
    </row>
    <row r="937" spans="1:4" ht="12.75">
      <c r="A937" s="186" t="s">
        <v>1940</v>
      </c>
      <c r="B937" s="179" t="s">
        <v>1994</v>
      </c>
      <c r="C937" s="187">
        <v>6700</v>
      </c>
      <c r="D937" s="188">
        <v>10</v>
      </c>
    </row>
    <row r="938" spans="1:4" ht="12.75">
      <c r="A938" s="186" t="s">
        <v>1940</v>
      </c>
      <c r="B938" s="179" t="s">
        <v>1995</v>
      </c>
      <c r="C938" s="187">
        <v>9100</v>
      </c>
      <c r="D938" s="188">
        <v>11</v>
      </c>
    </row>
    <row r="939" spans="1:4" ht="12.75">
      <c r="A939" s="186" t="s">
        <v>1940</v>
      </c>
      <c r="B939" s="179" t="s">
        <v>1995</v>
      </c>
      <c r="C939" s="187">
        <v>9200</v>
      </c>
      <c r="D939" s="188">
        <v>11</v>
      </c>
    </row>
    <row r="940" spans="1:4" ht="12.75">
      <c r="A940" s="186" t="s">
        <v>1940</v>
      </c>
      <c r="B940" s="179" t="s">
        <v>1996</v>
      </c>
      <c r="C940" s="187">
        <v>9100</v>
      </c>
      <c r="D940" s="188">
        <v>11</v>
      </c>
    </row>
    <row r="941" spans="1:4" ht="12.75">
      <c r="A941" s="186" t="s">
        <v>1940</v>
      </c>
      <c r="B941" s="179" t="s">
        <v>1996</v>
      </c>
      <c r="C941" s="187">
        <v>9200</v>
      </c>
      <c r="D941" s="188">
        <v>11</v>
      </c>
    </row>
    <row r="942" spans="1:4" ht="12.75">
      <c r="A942" s="186" t="s">
        <v>1940</v>
      </c>
      <c r="B942" s="179" t="s">
        <v>1997</v>
      </c>
      <c r="C942" s="187">
        <v>9100</v>
      </c>
      <c r="D942" s="188">
        <v>11</v>
      </c>
    </row>
    <row r="943" spans="1:4" ht="12.75">
      <c r="A943" s="186" t="s">
        <v>1940</v>
      </c>
      <c r="B943" s="179" t="s">
        <v>1997</v>
      </c>
      <c r="C943" s="187">
        <v>9200</v>
      </c>
      <c r="D943" s="188">
        <v>11</v>
      </c>
    </row>
    <row r="944" spans="1:4" ht="12.75">
      <c r="A944" s="186" t="s">
        <v>1940</v>
      </c>
      <c r="B944" s="179" t="s">
        <v>1998</v>
      </c>
      <c r="C944" s="187">
        <v>9100</v>
      </c>
      <c r="D944" s="188">
        <v>11</v>
      </c>
    </row>
    <row r="945" spans="1:4" ht="12.75">
      <c r="A945" s="186" t="s">
        <v>1940</v>
      </c>
      <c r="B945" s="179" t="s">
        <v>1998</v>
      </c>
      <c r="C945" s="187">
        <v>9200</v>
      </c>
      <c r="D945" s="188">
        <v>11</v>
      </c>
    </row>
    <row r="946" spans="1:4" ht="12.75">
      <c r="A946" s="186" t="s">
        <v>1940</v>
      </c>
      <c r="B946" s="179" t="s">
        <v>1999</v>
      </c>
      <c r="C946" s="187">
        <v>9200</v>
      </c>
      <c r="D946" s="188">
        <v>11</v>
      </c>
    </row>
    <row r="947" spans="1:4" ht="12.75">
      <c r="A947" s="186" t="s">
        <v>1940</v>
      </c>
      <c r="B947" s="179" t="s">
        <v>2000</v>
      </c>
      <c r="C947" s="187">
        <v>9200</v>
      </c>
      <c r="D947" s="188">
        <v>11</v>
      </c>
    </row>
    <row r="948" spans="1:4" ht="12.75">
      <c r="A948" s="186" t="s">
        <v>1940</v>
      </c>
      <c r="B948" s="179" t="s">
        <v>2001</v>
      </c>
      <c r="C948" s="187">
        <v>9200</v>
      </c>
      <c r="D948" s="188">
        <v>11</v>
      </c>
    </row>
    <row r="949" spans="1:4" ht="12.75">
      <c r="A949" s="186" t="s">
        <v>1940</v>
      </c>
      <c r="B949" s="179" t="s">
        <v>2002</v>
      </c>
      <c r="C949" s="187">
        <v>9200</v>
      </c>
      <c r="D949" s="188">
        <v>11</v>
      </c>
    </row>
    <row r="950" spans="1:4" ht="12.75">
      <c r="A950" s="186" t="s">
        <v>1940</v>
      </c>
      <c r="B950" s="179" t="s">
        <v>2003</v>
      </c>
      <c r="C950" s="187">
        <v>11500</v>
      </c>
      <c r="D950" s="188">
        <v>10</v>
      </c>
    </row>
    <row r="951" spans="1:4" ht="12.75">
      <c r="A951" s="186" t="s">
        <v>1940</v>
      </c>
      <c r="B951" s="179" t="s">
        <v>2003</v>
      </c>
      <c r="C951" s="187">
        <v>11700</v>
      </c>
      <c r="D951" s="188">
        <v>10</v>
      </c>
    </row>
    <row r="952" spans="1:4" ht="12.75">
      <c r="A952" s="186" t="s">
        <v>1940</v>
      </c>
      <c r="B952" s="179" t="s">
        <v>2004</v>
      </c>
      <c r="C952" s="187">
        <v>11500</v>
      </c>
      <c r="D952" s="188">
        <v>10</v>
      </c>
    </row>
    <row r="953" spans="1:4" ht="12.75">
      <c r="A953" s="186" t="s">
        <v>1940</v>
      </c>
      <c r="B953" s="179" t="s">
        <v>2004</v>
      </c>
      <c r="C953" s="187">
        <v>11700</v>
      </c>
      <c r="D953" s="188">
        <v>10</v>
      </c>
    </row>
    <row r="954" spans="1:4" ht="12.75">
      <c r="A954" s="186" t="s">
        <v>1940</v>
      </c>
      <c r="B954" s="179" t="s">
        <v>2005</v>
      </c>
      <c r="C954" s="187">
        <v>11500</v>
      </c>
      <c r="D954" s="188">
        <v>10</v>
      </c>
    </row>
    <row r="955" spans="1:4" ht="12.75">
      <c r="A955" s="186" t="s">
        <v>1940</v>
      </c>
      <c r="B955" s="179" t="s">
        <v>2005</v>
      </c>
      <c r="C955" s="187">
        <v>11700</v>
      </c>
      <c r="D955" s="188">
        <v>10</v>
      </c>
    </row>
    <row r="956" spans="1:4" ht="12.75">
      <c r="A956" s="186" t="s">
        <v>1940</v>
      </c>
      <c r="B956" s="179" t="s">
        <v>2006</v>
      </c>
      <c r="C956" s="187">
        <v>11500</v>
      </c>
      <c r="D956" s="188">
        <v>10</v>
      </c>
    </row>
    <row r="957" spans="1:4" ht="12.75">
      <c r="A957" s="186" t="s">
        <v>1940</v>
      </c>
      <c r="B957" s="179" t="s">
        <v>2006</v>
      </c>
      <c r="C957" s="187">
        <v>11700</v>
      </c>
      <c r="D957" s="188">
        <v>10</v>
      </c>
    </row>
    <row r="958" spans="1:4" ht="12.75">
      <c r="A958" s="186" t="s">
        <v>1940</v>
      </c>
      <c r="B958" s="179" t="s">
        <v>2007</v>
      </c>
      <c r="C958" s="187">
        <v>11700</v>
      </c>
      <c r="D958" s="188">
        <v>9.8</v>
      </c>
    </row>
    <row r="959" spans="1:4" ht="12.75">
      <c r="A959" s="186" t="s">
        <v>1940</v>
      </c>
      <c r="B959" s="179" t="s">
        <v>2008</v>
      </c>
      <c r="C959" s="187">
        <v>11700</v>
      </c>
      <c r="D959" s="188">
        <v>9.8</v>
      </c>
    </row>
    <row r="960" spans="1:4" ht="12.75">
      <c r="A960" s="186" t="s">
        <v>1940</v>
      </c>
      <c r="B960" s="179" t="s">
        <v>2009</v>
      </c>
      <c r="C960" s="187">
        <v>11700</v>
      </c>
      <c r="D960" s="188">
        <v>9.8</v>
      </c>
    </row>
    <row r="961" spans="1:4" ht="12.75">
      <c r="A961" s="186" t="s">
        <v>1940</v>
      </c>
      <c r="B961" s="179" t="s">
        <v>2010</v>
      </c>
      <c r="C961" s="187">
        <v>11700</v>
      </c>
      <c r="D961" s="188">
        <v>9.8</v>
      </c>
    </row>
    <row r="962" spans="1:4" ht="12.75">
      <c r="A962" s="186" t="s">
        <v>1940</v>
      </c>
      <c r="B962" s="179" t="s">
        <v>2011</v>
      </c>
      <c r="C962" s="187">
        <v>14100</v>
      </c>
      <c r="D962" s="188">
        <v>9.2</v>
      </c>
    </row>
    <row r="963" spans="1:4" ht="12.75">
      <c r="A963" s="186" t="s">
        <v>1940</v>
      </c>
      <c r="B963" s="179" t="s">
        <v>2011</v>
      </c>
      <c r="C963" s="187">
        <v>14300</v>
      </c>
      <c r="D963" s="188">
        <v>9.2</v>
      </c>
    </row>
    <row r="964" spans="1:4" ht="12.75">
      <c r="A964" s="186" t="s">
        <v>1940</v>
      </c>
      <c r="B964" s="179" t="s">
        <v>2012</v>
      </c>
      <c r="C964" s="187">
        <v>14100</v>
      </c>
      <c r="D964" s="188">
        <v>9.2</v>
      </c>
    </row>
    <row r="965" spans="1:4" ht="12.75">
      <c r="A965" s="186" t="s">
        <v>1940</v>
      </c>
      <c r="B965" s="179" t="s">
        <v>2012</v>
      </c>
      <c r="C965" s="187">
        <v>14300</v>
      </c>
      <c r="D965" s="188">
        <v>9.2</v>
      </c>
    </row>
    <row r="966" spans="1:4" ht="12.75">
      <c r="A966" s="186" t="s">
        <v>1940</v>
      </c>
      <c r="B966" s="179" t="s">
        <v>2013</v>
      </c>
      <c r="C966" s="187">
        <v>14100</v>
      </c>
      <c r="D966" s="188">
        <v>9.2</v>
      </c>
    </row>
    <row r="967" spans="1:4" ht="12.75">
      <c r="A967" s="186" t="s">
        <v>1940</v>
      </c>
      <c r="B967" s="179" t="s">
        <v>2013</v>
      </c>
      <c r="C967" s="187">
        <v>14300</v>
      </c>
      <c r="D967" s="188">
        <v>9.2</v>
      </c>
    </row>
    <row r="968" spans="1:4" ht="12.75">
      <c r="A968" s="186" t="s">
        <v>1940</v>
      </c>
      <c r="B968" s="179" t="s">
        <v>2014</v>
      </c>
      <c r="C968" s="187">
        <v>14100</v>
      </c>
      <c r="D968" s="188">
        <v>9.2</v>
      </c>
    </row>
    <row r="969" spans="1:4" ht="12.75">
      <c r="A969" s="186" t="s">
        <v>1940</v>
      </c>
      <c r="B969" s="179" t="s">
        <v>2014</v>
      </c>
      <c r="C969" s="187">
        <v>14300</v>
      </c>
      <c r="D969" s="188">
        <v>9.2</v>
      </c>
    </row>
    <row r="970" spans="1:4" ht="12.75">
      <c r="A970" s="186" t="s">
        <v>1940</v>
      </c>
      <c r="B970" s="179" t="s">
        <v>2015</v>
      </c>
      <c r="C970" s="187">
        <v>14300</v>
      </c>
      <c r="D970" s="188">
        <v>9.2</v>
      </c>
    </row>
    <row r="971" spans="1:4" ht="12.75">
      <c r="A971" s="186" t="s">
        <v>1940</v>
      </c>
      <c r="B971" s="179" t="s">
        <v>2016</v>
      </c>
      <c r="C971" s="187">
        <v>14300</v>
      </c>
      <c r="D971" s="188">
        <v>9.2</v>
      </c>
    </row>
    <row r="972" spans="1:4" ht="12.75">
      <c r="A972" s="186" t="s">
        <v>1940</v>
      </c>
      <c r="B972" s="179" t="s">
        <v>2017</v>
      </c>
      <c r="C972" s="187">
        <v>14300</v>
      </c>
      <c r="D972" s="188">
        <v>9.2</v>
      </c>
    </row>
    <row r="973" spans="1:4" ht="12.75">
      <c r="A973" s="186" t="s">
        <v>1940</v>
      </c>
      <c r="B973" s="179" t="s">
        <v>2018</v>
      </c>
      <c r="C973" s="187">
        <v>14300</v>
      </c>
      <c r="D973" s="188">
        <v>9.2</v>
      </c>
    </row>
    <row r="974" spans="1:4" ht="12.75">
      <c r="A974" s="186" t="s">
        <v>1940</v>
      </c>
      <c r="B974" s="186" t="s">
        <v>2019</v>
      </c>
      <c r="C974" s="189">
        <v>7000</v>
      </c>
      <c r="D974" s="190">
        <v>9.5</v>
      </c>
    </row>
    <row r="975" spans="1:4" ht="12.75">
      <c r="A975" s="186" t="s">
        <v>1940</v>
      </c>
      <c r="B975" s="186" t="s">
        <v>2020</v>
      </c>
      <c r="C975" s="189">
        <v>9000</v>
      </c>
      <c r="D975" s="190">
        <v>9.2</v>
      </c>
    </row>
    <row r="976" spans="1:4" ht="12.75">
      <c r="A976" s="186" t="s">
        <v>1940</v>
      </c>
      <c r="B976" s="186" t="s">
        <v>2021</v>
      </c>
      <c r="C976" s="189">
        <v>9000</v>
      </c>
      <c r="D976" s="190">
        <v>9.2</v>
      </c>
    </row>
    <row r="977" spans="1:4" ht="12.75">
      <c r="A977" s="186" t="s">
        <v>1940</v>
      </c>
      <c r="B977" s="179" t="s">
        <v>2022</v>
      </c>
      <c r="C977" s="187">
        <v>5000</v>
      </c>
      <c r="D977" s="188">
        <v>8</v>
      </c>
    </row>
    <row r="978" spans="1:4" ht="12.75">
      <c r="A978" s="186" t="s">
        <v>1940</v>
      </c>
      <c r="B978" s="179" t="s">
        <v>2023</v>
      </c>
      <c r="C978" s="187">
        <v>7800</v>
      </c>
      <c r="D978" s="188">
        <v>9.5</v>
      </c>
    </row>
    <row r="979" spans="1:4" ht="12.75">
      <c r="A979" s="186" t="s">
        <v>1940</v>
      </c>
      <c r="B979" s="186" t="s">
        <v>2023</v>
      </c>
      <c r="C979" s="189">
        <v>7800</v>
      </c>
      <c r="D979" s="190">
        <v>9.5</v>
      </c>
    </row>
    <row r="980" spans="1:4" ht="12.75">
      <c r="A980" s="186" t="s">
        <v>466</v>
      </c>
      <c r="B980" s="191" t="s">
        <v>2024</v>
      </c>
      <c r="C980" s="192">
        <v>6100</v>
      </c>
      <c r="D980" s="192">
        <v>10</v>
      </c>
    </row>
    <row r="981" spans="1:4" ht="12.75">
      <c r="A981" s="186" t="s">
        <v>466</v>
      </c>
      <c r="B981" s="179" t="s">
        <v>2025</v>
      </c>
      <c r="C981" s="187">
        <v>6300</v>
      </c>
      <c r="D981" s="188">
        <v>10</v>
      </c>
    </row>
    <row r="982" spans="1:4" ht="12.75">
      <c r="A982" s="186" t="s">
        <v>466</v>
      </c>
      <c r="B982" s="186" t="s">
        <v>2025</v>
      </c>
      <c r="C982" s="189">
        <v>6300</v>
      </c>
      <c r="D982" s="190">
        <v>10</v>
      </c>
    </row>
    <row r="983" spans="1:4" ht="12.75">
      <c r="A983" s="186" t="s">
        <v>466</v>
      </c>
      <c r="B983" s="191" t="s">
        <v>490</v>
      </c>
      <c r="C983" s="192">
        <v>6100</v>
      </c>
      <c r="D983" s="192">
        <v>10</v>
      </c>
    </row>
    <row r="984" spans="1:4" ht="12.75">
      <c r="A984" s="186" t="s">
        <v>466</v>
      </c>
      <c r="B984" s="179" t="s">
        <v>2026</v>
      </c>
      <c r="C984" s="187">
        <v>7000</v>
      </c>
      <c r="D984" s="188">
        <v>9.7</v>
      </c>
    </row>
    <row r="985" spans="1:4" ht="12.75">
      <c r="A985" s="186" t="s">
        <v>466</v>
      </c>
      <c r="B985" s="186" t="s">
        <v>2026</v>
      </c>
      <c r="C985" s="189">
        <v>7000</v>
      </c>
      <c r="D985" s="190">
        <v>9.7</v>
      </c>
    </row>
    <row r="986" spans="1:4" ht="12.75">
      <c r="A986" s="186" t="s">
        <v>466</v>
      </c>
      <c r="B986" s="179" t="s">
        <v>2027</v>
      </c>
      <c r="C986" s="187">
        <v>5200</v>
      </c>
      <c r="D986" s="188">
        <v>8.2</v>
      </c>
    </row>
    <row r="987" spans="1:4" ht="12.75">
      <c r="A987" s="186" t="s">
        <v>466</v>
      </c>
      <c r="B987" s="191" t="s">
        <v>2028</v>
      </c>
      <c r="C987" s="192">
        <v>5450</v>
      </c>
      <c r="D987" s="192">
        <v>10</v>
      </c>
    </row>
    <row r="988" spans="1:4" ht="12.75">
      <c r="A988" s="186" t="s">
        <v>466</v>
      </c>
      <c r="B988" s="191" t="s">
        <v>2029</v>
      </c>
      <c r="C988" s="192">
        <v>5500</v>
      </c>
      <c r="D988" s="192">
        <v>10</v>
      </c>
    </row>
    <row r="989" spans="1:4" ht="12.75">
      <c r="A989" s="186" t="s">
        <v>466</v>
      </c>
      <c r="B989" s="191" t="s">
        <v>2030</v>
      </c>
      <c r="C989" s="192">
        <v>5500</v>
      </c>
      <c r="D989" s="192">
        <v>10</v>
      </c>
    </row>
    <row r="990" spans="1:4" ht="12.75">
      <c r="A990" s="186" t="s">
        <v>466</v>
      </c>
      <c r="B990" s="179" t="s">
        <v>2031</v>
      </c>
      <c r="C990" s="187">
        <v>5950</v>
      </c>
      <c r="D990" s="188">
        <v>8.2</v>
      </c>
    </row>
    <row r="991" spans="1:4" ht="12.75">
      <c r="A991" s="186" t="s">
        <v>466</v>
      </c>
      <c r="B991" s="179" t="s">
        <v>1381</v>
      </c>
      <c r="C991" s="187">
        <v>8200</v>
      </c>
      <c r="D991" s="188">
        <v>9.2</v>
      </c>
    </row>
    <row r="992" spans="1:4" ht="12.75">
      <c r="A992" s="186" t="s">
        <v>466</v>
      </c>
      <c r="B992" s="186" t="s">
        <v>1381</v>
      </c>
      <c r="C992" s="189">
        <v>8200</v>
      </c>
      <c r="D992" s="190">
        <v>9.2</v>
      </c>
    </row>
    <row r="993" spans="1:4" ht="12.75">
      <c r="A993" s="186" t="s">
        <v>466</v>
      </c>
      <c r="B993" s="179" t="s">
        <v>2032</v>
      </c>
      <c r="C993" s="187">
        <v>8200</v>
      </c>
      <c r="D993" s="188">
        <v>9.2</v>
      </c>
    </row>
    <row r="994" spans="1:4" ht="12.75">
      <c r="A994" s="186" t="s">
        <v>466</v>
      </c>
      <c r="B994" s="186" t="s">
        <v>2032</v>
      </c>
      <c r="C994" s="189">
        <v>8200</v>
      </c>
      <c r="D994" s="190">
        <v>9.2</v>
      </c>
    </row>
    <row r="995" spans="1:4" ht="12.75">
      <c r="A995" s="186" t="s">
        <v>466</v>
      </c>
      <c r="B995" s="191" t="s">
        <v>2033</v>
      </c>
      <c r="C995" s="192">
        <v>8000</v>
      </c>
      <c r="D995" s="192">
        <v>10.5</v>
      </c>
    </row>
    <row r="996" spans="1:4" ht="12.75">
      <c r="A996" s="186" t="s">
        <v>466</v>
      </c>
      <c r="B996" s="179" t="s">
        <v>1385</v>
      </c>
      <c r="C996" s="187">
        <v>9800</v>
      </c>
      <c r="D996" s="188">
        <v>9.3</v>
      </c>
    </row>
    <row r="997" spans="1:4" ht="12.75">
      <c r="A997" s="186" t="s">
        <v>466</v>
      </c>
      <c r="B997" s="186" t="s">
        <v>1385</v>
      </c>
      <c r="C997" s="189">
        <v>9800</v>
      </c>
      <c r="D997" s="190">
        <v>9.3</v>
      </c>
    </row>
    <row r="998" spans="1:4" ht="12.75">
      <c r="A998" s="186" t="s">
        <v>466</v>
      </c>
      <c r="B998" s="179" t="s">
        <v>2034</v>
      </c>
      <c r="C998" s="187">
        <v>10200</v>
      </c>
      <c r="D998" s="188">
        <v>9.5</v>
      </c>
    </row>
    <row r="999" spans="1:4" ht="12.75">
      <c r="A999" s="186" t="s">
        <v>466</v>
      </c>
      <c r="B999" s="186" t="s">
        <v>2034</v>
      </c>
      <c r="C999" s="189">
        <v>10200</v>
      </c>
      <c r="D999" s="190">
        <v>9.5</v>
      </c>
    </row>
    <row r="1000" spans="1:4" ht="12.75">
      <c r="A1000" s="186" t="s">
        <v>466</v>
      </c>
      <c r="B1000" s="179" t="s">
        <v>2035</v>
      </c>
      <c r="C1000" s="187">
        <v>12000</v>
      </c>
      <c r="D1000" s="188">
        <v>9</v>
      </c>
    </row>
    <row r="1001" spans="1:4" ht="12.75">
      <c r="A1001" s="186" t="s">
        <v>466</v>
      </c>
      <c r="B1001" s="191" t="s">
        <v>2036</v>
      </c>
      <c r="C1001" s="192">
        <v>15000</v>
      </c>
      <c r="D1001" s="192">
        <v>10.5</v>
      </c>
    </row>
    <row r="1002" spans="1:4" ht="12.75">
      <c r="A1002" s="186" t="s">
        <v>466</v>
      </c>
      <c r="B1002" s="191" t="s">
        <v>2037</v>
      </c>
      <c r="C1002" s="192">
        <v>15000</v>
      </c>
      <c r="D1002" s="192">
        <v>10.5</v>
      </c>
    </row>
    <row r="1003" spans="1:4" ht="12.75">
      <c r="A1003" s="186" t="s">
        <v>466</v>
      </c>
      <c r="B1003" s="191" t="s">
        <v>2038</v>
      </c>
      <c r="C1003" s="192">
        <v>15000</v>
      </c>
      <c r="D1003" s="192">
        <v>10.4</v>
      </c>
    </row>
    <row r="1004" spans="1:4" ht="12.75">
      <c r="A1004" s="186" t="s">
        <v>466</v>
      </c>
      <c r="B1004" s="191" t="s">
        <v>2039</v>
      </c>
      <c r="C1004" s="192">
        <v>15000</v>
      </c>
      <c r="D1004" s="192">
        <v>10.5</v>
      </c>
    </row>
    <row r="1005" spans="1:4" ht="12.75">
      <c r="A1005" s="186" t="s">
        <v>466</v>
      </c>
      <c r="B1005" s="179" t="s">
        <v>2040</v>
      </c>
      <c r="C1005" s="187">
        <v>17600</v>
      </c>
      <c r="D1005" s="188">
        <v>9.5</v>
      </c>
    </row>
    <row r="1006" spans="1:4" ht="12.75">
      <c r="A1006" s="186" t="s">
        <v>466</v>
      </c>
      <c r="B1006" s="179" t="s">
        <v>2040</v>
      </c>
      <c r="C1006" s="187">
        <v>18000</v>
      </c>
      <c r="D1006" s="188">
        <v>9.5</v>
      </c>
    </row>
    <row r="1007" spans="1:4" ht="12.75">
      <c r="A1007" s="186" t="s">
        <v>466</v>
      </c>
      <c r="B1007" s="186" t="s">
        <v>2040</v>
      </c>
      <c r="C1007" s="189">
        <v>18000</v>
      </c>
      <c r="D1007" s="190">
        <v>9.5</v>
      </c>
    </row>
    <row r="1008" spans="1:4" ht="12.75">
      <c r="A1008" s="186" t="s">
        <v>466</v>
      </c>
      <c r="B1008" s="179" t="s">
        <v>2041</v>
      </c>
      <c r="C1008" s="187">
        <v>17600</v>
      </c>
      <c r="D1008" s="188">
        <v>9.5</v>
      </c>
    </row>
    <row r="1009" spans="1:4" ht="12.75">
      <c r="A1009" s="186" t="s">
        <v>466</v>
      </c>
      <c r="B1009" s="179" t="s">
        <v>2041</v>
      </c>
      <c r="C1009" s="187">
        <v>18000</v>
      </c>
      <c r="D1009" s="188">
        <v>9.5</v>
      </c>
    </row>
    <row r="1010" spans="1:4" ht="12.75">
      <c r="A1010" s="186" t="s">
        <v>466</v>
      </c>
      <c r="B1010" s="186" t="s">
        <v>2041</v>
      </c>
      <c r="C1010" s="189">
        <v>18000</v>
      </c>
      <c r="D1010" s="190">
        <v>9.5</v>
      </c>
    </row>
    <row r="1011" spans="1:4" ht="12.75">
      <c r="A1011" s="186" t="s">
        <v>466</v>
      </c>
      <c r="B1011" s="179" t="s">
        <v>2042</v>
      </c>
      <c r="C1011" s="187">
        <v>21700</v>
      </c>
      <c r="D1011" s="188">
        <v>8.2</v>
      </c>
    </row>
    <row r="1012" spans="1:4" ht="12.75">
      <c r="A1012" s="186" t="s">
        <v>466</v>
      </c>
      <c r="B1012" s="179" t="s">
        <v>2042</v>
      </c>
      <c r="C1012" s="187">
        <v>22000</v>
      </c>
      <c r="D1012" s="188">
        <v>8.2</v>
      </c>
    </row>
    <row r="1013" spans="1:4" ht="12.75">
      <c r="A1013" s="186" t="s">
        <v>466</v>
      </c>
      <c r="B1013" s="179" t="s">
        <v>2043</v>
      </c>
      <c r="C1013" s="187">
        <v>24700</v>
      </c>
      <c r="D1013" s="188">
        <v>8.7</v>
      </c>
    </row>
    <row r="1014" spans="1:4" ht="12.75">
      <c r="A1014" s="186" t="s">
        <v>466</v>
      </c>
      <c r="B1014" s="179" t="s">
        <v>2043</v>
      </c>
      <c r="C1014" s="187">
        <v>25000</v>
      </c>
      <c r="D1014" s="188">
        <v>8.7</v>
      </c>
    </row>
    <row r="1015" spans="1:4" ht="12.75">
      <c r="A1015" s="186" t="s">
        <v>466</v>
      </c>
      <c r="B1015" s="191" t="s">
        <v>2044</v>
      </c>
      <c r="C1015" s="192">
        <v>15000</v>
      </c>
      <c r="D1015" s="192">
        <v>10.4</v>
      </c>
    </row>
    <row r="1016" spans="1:4" ht="12.75">
      <c r="A1016" s="186" t="s">
        <v>466</v>
      </c>
      <c r="B1016" s="179" t="s">
        <v>2045</v>
      </c>
      <c r="C1016" s="187">
        <v>15000</v>
      </c>
      <c r="D1016" s="188">
        <v>10.5</v>
      </c>
    </row>
    <row r="1017" spans="1:4" ht="12.75">
      <c r="A1017" s="186" t="s">
        <v>466</v>
      </c>
      <c r="B1017" s="186" t="s">
        <v>2045</v>
      </c>
      <c r="C1017" s="189">
        <v>15000</v>
      </c>
      <c r="D1017" s="190">
        <v>10.5</v>
      </c>
    </row>
    <row r="1018" spans="1:4" ht="12.75">
      <c r="A1018" s="186" t="s">
        <v>2046</v>
      </c>
      <c r="B1018" s="179" t="s">
        <v>2047</v>
      </c>
      <c r="C1018" s="187">
        <v>7800</v>
      </c>
      <c r="D1018" s="188">
        <v>10</v>
      </c>
    </row>
    <row r="1019" spans="1:4" ht="12.75">
      <c r="A1019" s="186" t="s">
        <v>2046</v>
      </c>
      <c r="B1019" s="186" t="s">
        <v>2047</v>
      </c>
      <c r="C1019" s="189">
        <v>7800</v>
      </c>
      <c r="D1019" s="190">
        <v>10</v>
      </c>
    </row>
    <row r="1020" spans="1:4" ht="12.75">
      <c r="A1020" s="186" t="s">
        <v>2046</v>
      </c>
      <c r="B1020" s="191" t="s">
        <v>2048</v>
      </c>
      <c r="C1020" s="192">
        <v>7800</v>
      </c>
      <c r="D1020" s="192">
        <v>10</v>
      </c>
    </row>
    <row r="1021" spans="1:4" ht="12.75">
      <c r="A1021" s="186" t="s">
        <v>2046</v>
      </c>
      <c r="B1021" s="179" t="s">
        <v>2049</v>
      </c>
      <c r="C1021" s="187">
        <v>7800</v>
      </c>
      <c r="D1021" s="188">
        <v>10</v>
      </c>
    </row>
    <row r="1022" spans="1:4" ht="12.75">
      <c r="A1022" s="186" t="s">
        <v>2046</v>
      </c>
      <c r="B1022" s="186" t="s">
        <v>2049</v>
      </c>
      <c r="C1022" s="189">
        <v>7800</v>
      </c>
      <c r="D1022" s="190">
        <v>10</v>
      </c>
    </row>
    <row r="1023" spans="1:4" ht="12.75">
      <c r="A1023" s="186" t="s">
        <v>2046</v>
      </c>
      <c r="B1023" s="179" t="s">
        <v>2050</v>
      </c>
      <c r="C1023" s="187">
        <v>5000</v>
      </c>
      <c r="D1023" s="188">
        <v>8</v>
      </c>
    </row>
    <row r="1024" spans="1:4" ht="12.75">
      <c r="A1024" s="186" t="s">
        <v>2046</v>
      </c>
      <c r="B1024" s="191" t="s">
        <v>2051</v>
      </c>
      <c r="C1024" s="192">
        <v>5200</v>
      </c>
      <c r="D1024" s="192">
        <v>9.7</v>
      </c>
    </row>
    <row r="1025" spans="1:4" ht="12.75">
      <c r="A1025" s="186" t="s">
        <v>2046</v>
      </c>
      <c r="B1025" s="179" t="s">
        <v>2052</v>
      </c>
      <c r="C1025" s="187">
        <v>8000</v>
      </c>
      <c r="D1025" s="188">
        <v>10</v>
      </c>
    </row>
    <row r="1026" spans="1:4" ht="12.75">
      <c r="A1026" s="186" t="s">
        <v>2046</v>
      </c>
      <c r="B1026" s="186" t="s">
        <v>2052</v>
      </c>
      <c r="C1026" s="189">
        <v>8000</v>
      </c>
      <c r="D1026" s="190">
        <v>10</v>
      </c>
    </row>
    <row r="1027" spans="1:4" ht="12.75">
      <c r="A1027" s="186" t="s">
        <v>2046</v>
      </c>
      <c r="B1027" s="179" t="s">
        <v>2053</v>
      </c>
      <c r="C1027" s="187">
        <v>10000</v>
      </c>
      <c r="D1027" s="188">
        <v>9.2</v>
      </c>
    </row>
    <row r="1028" spans="1:4" ht="12.75">
      <c r="A1028" s="186" t="s">
        <v>2046</v>
      </c>
      <c r="B1028" s="186" t="s">
        <v>2053</v>
      </c>
      <c r="C1028" s="189">
        <v>10000</v>
      </c>
      <c r="D1028" s="190">
        <v>9.2</v>
      </c>
    </row>
    <row r="1029" spans="1:4" ht="12.75">
      <c r="A1029" s="186" t="s">
        <v>2046</v>
      </c>
      <c r="B1029" s="179" t="s">
        <v>2054</v>
      </c>
      <c r="C1029" s="187">
        <v>12000</v>
      </c>
      <c r="D1029" s="188">
        <v>9</v>
      </c>
    </row>
    <row r="1030" spans="1:4" ht="12.75">
      <c r="A1030" s="186" t="s">
        <v>2046</v>
      </c>
      <c r="B1030" s="179" t="s">
        <v>2055</v>
      </c>
      <c r="C1030" s="187">
        <v>13800</v>
      </c>
      <c r="D1030" s="188">
        <v>10</v>
      </c>
    </row>
    <row r="1031" spans="1:4" ht="12.75">
      <c r="A1031" s="186" t="s">
        <v>2046</v>
      </c>
      <c r="B1031" s="186" t="s">
        <v>2055</v>
      </c>
      <c r="C1031" s="189">
        <v>13800</v>
      </c>
      <c r="D1031" s="190">
        <v>10</v>
      </c>
    </row>
    <row r="1032" spans="1:4" ht="12.75">
      <c r="A1032" s="186" t="s">
        <v>2046</v>
      </c>
      <c r="B1032" s="179" t="s">
        <v>2056</v>
      </c>
      <c r="C1032" s="187">
        <v>17500</v>
      </c>
      <c r="D1032" s="188">
        <v>9.2</v>
      </c>
    </row>
    <row r="1033" spans="1:4" ht="12.75">
      <c r="A1033" s="186" t="s">
        <v>2046</v>
      </c>
      <c r="B1033" s="179" t="s">
        <v>2056</v>
      </c>
      <c r="C1033" s="187">
        <v>18000</v>
      </c>
      <c r="D1033" s="188">
        <v>9.2</v>
      </c>
    </row>
    <row r="1034" spans="1:4" ht="12.75">
      <c r="A1034" s="186" t="s">
        <v>2046</v>
      </c>
      <c r="B1034" s="186" t="s">
        <v>2056</v>
      </c>
      <c r="C1034" s="189">
        <v>18000</v>
      </c>
      <c r="D1034" s="190">
        <v>9.2</v>
      </c>
    </row>
    <row r="1035" spans="1:4" ht="12.75">
      <c r="A1035" s="186" t="s">
        <v>2046</v>
      </c>
      <c r="B1035" s="179" t="s">
        <v>2057</v>
      </c>
      <c r="C1035" s="187">
        <v>5000</v>
      </c>
      <c r="D1035" s="188">
        <v>8</v>
      </c>
    </row>
    <row r="1036" spans="1:4" ht="12.75">
      <c r="A1036" s="186" t="s">
        <v>2046</v>
      </c>
      <c r="B1036" s="191" t="s">
        <v>2058</v>
      </c>
      <c r="C1036" s="192">
        <v>5200</v>
      </c>
      <c r="D1036" s="192">
        <v>9.7</v>
      </c>
    </row>
    <row r="1037" spans="1:4" ht="12.75">
      <c r="A1037" s="186" t="s">
        <v>2046</v>
      </c>
      <c r="B1037" s="179" t="s">
        <v>2059</v>
      </c>
      <c r="C1037" s="187">
        <v>8000</v>
      </c>
      <c r="D1037" s="188">
        <v>9</v>
      </c>
    </row>
    <row r="1038" spans="1:4" ht="12.75">
      <c r="A1038" s="186" t="s">
        <v>2046</v>
      </c>
      <c r="B1038" s="179" t="s">
        <v>2060</v>
      </c>
      <c r="C1038" s="187">
        <v>8000</v>
      </c>
      <c r="D1038" s="188">
        <v>9</v>
      </c>
    </row>
    <row r="1039" spans="1:4" ht="12.75">
      <c r="A1039" s="186" t="s">
        <v>2046</v>
      </c>
      <c r="B1039" s="179" t="s">
        <v>2061</v>
      </c>
      <c r="C1039" s="187">
        <v>10000</v>
      </c>
      <c r="D1039" s="188">
        <v>9.2</v>
      </c>
    </row>
    <row r="1040" spans="1:4" ht="12.75">
      <c r="A1040" s="186" t="s">
        <v>2046</v>
      </c>
      <c r="B1040" s="186" t="s">
        <v>2061</v>
      </c>
      <c r="C1040" s="189">
        <v>10000</v>
      </c>
      <c r="D1040" s="190">
        <v>9.2</v>
      </c>
    </row>
    <row r="1041" spans="1:4" ht="12.75">
      <c r="A1041" s="186" t="s">
        <v>2046</v>
      </c>
      <c r="B1041" s="179" t="s">
        <v>2062</v>
      </c>
      <c r="C1041" s="187">
        <v>12000</v>
      </c>
      <c r="D1041" s="188">
        <v>9</v>
      </c>
    </row>
    <row r="1042" spans="1:4" ht="12.75">
      <c r="A1042" s="186" t="s">
        <v>2046</v>
      </c>
      <c r="B1042" s="179" t="s">
        <v>2063</v>
      </c>
      <c r="C1042" s="187">
        <v>12000</v>
      </c>
      <c r="D1042" s="188">
        <v>9</v>
      </c>
    </row>
    <row r="1043" spans="1:4" ht="12.75">
      <c r="A1043" s="186" t="s">
        <v>2046</v>
      </c>
      <c r="B1043" s="179" t="s">
        <v>2064</v>
      </c>
      <c r="C1043" s="187">
        <v>17200</v>
      </c>
      <c r="D1043" s="188">
        <v>8.8</v>
      </c>
    </row>
    <row r="1044" spans="1:4" ht="12.75">
      <c r="A1044" s="186" t="s">
        <v>2046</v>
      </c>
      <c r="B1044" s="179" t="s">
        <v>2064</v>
      </c>
      <c r="C1044" s="187">
        <v>17500</v>
      </c>
      <c r="D1044" s="188">
        <v>8.8</v>
      </c>
    </row>
    <row r="1045" spans="1:4" ht="12.75">
      <c r="A1045" s="186" t="s">
        <v>2046</v>
      </c>
      <c r="B1045" s="179" t="s">
        <v>2065</v>
      </c>
      <c r="C1045" s="187">
        <v>17400</v>
      </c>
      <c r="D1045" s="188">
        <v>8.8</v>
      </c>
    </row>
    <row r="1046" spans="1:4" ht="12.75">
      <c r="A1046" s="186" t="s">
        <v>2046</v>
      </c>
      <c r="B1046" s="179" t="s">
        <v>2065</v>
      </c>
      <c r="C1046" s="187">
        <v>17800</v>
      </c>
      <c r="D1046" s="188">
        <v>8.8</v>
      </c>
    </row>
    <row r="1047" spans="1:4" ht="12.75">
      <c r="A1047" s="186" t="s">
        <v>2046</v>
      </c>
      <c r="B1047" s="179" t="s">
        <v>2066</v>
      </c>
      <c r="C1047" s="187">
        <v>5000</v>
      </c>
      <c r="D1047" s="188">
        <v>8</v>
      </c>
    </row>
    <row r="1048" spans="1:4" ht="12.75">
      <c r="A1048" s="186" t="s">
        <v>2046</v>
      </c>
      <c r="B1048" s="179" t="s">
        <v>2067</v>
      </c>
      <c r="C1048" s="187">
        <v>8000</v>
      </c>
      <c r="D1048" s="188">
        <v>9</v>
      </c>
    </row>
    <row r="1049" spans="1:4" ht="12.75">
      <c r="A1049" s="186" t="s">
        <v>2046</v>
      </c>
      <c r="B1049" s="179" t="s">
        <v>2068</v>
      </c>
      <c r="C1049" s="187">
        <v>8000</v>
      </c>
      <c r="D1049" s="188">
        <v>9</v>
      </c>
    </row>
    <row r="1050" spans="1:4" ht="12.75">
      <c r="A1050" s="186" t="s">
        <v>2046</v>
      </c>
      <c r="B1050" s="179" t="s">
        <v>2069</v>
      </c>
      <c r="C1050" s="187">
        <v>10000</v>
      </c>
      <c r="D1050" s="188">
        <v>9.2</v>
      </c>
    </row>
    <row r="1051" spans="1:4" ht="12.75">
      <c r="A1051" s="186" t="s">
        <v>2046</v>
      </c>
      <c r="B1051" s="186" t="s">
        <v>2069</v>
      </c>
      <c r="C1051" s="189">
        <v>10000</v>
      </c>
      <c r="D1051" s="190">
        <v>9.2</v>
      </c>
    </row>
    <row r="1052" spans="1:4" ht="12.75">
      <c r="A1052" s="186" t="s">
        <v>2046</v>
      </c>
      <c r="B1052" s="179" t="s">
        <v>2070</v>
      </c>
      <c r="C1052" s="187">
        <v>12000</v>
      </c>
      <c r="D1052" s="188">
        <v>9</v>
      </c>
    </row>
    <row r="1053" spans="1:4" ht="12.75">
      <c r="A1053" s="186" t="s">
        <v>2046</v>
      </c>
      <c r="B1053" s="179" t="s">
        <v>2071</v>
      </c>
      <c r="C1053" s="187">
        <v>12000</v>
      </c>
      <c r="D1053" s="188">
        <v>9</v>
      </c>
    </row>
    <row r="1054" spans="1:4" ht="12.75">
      <c r="A1054" s="186" t="s">
        <v>2046</v>
      </c>
      <c r="B1054" s="179" t="s">
        <v>2072</v>
      </c>
      <c r="C1054" s="187">
        <v>11500</v>
      </c>
      <c r="D1054" s="188">
        <v>9.1</v>
      </c>
    </row>
    <row r="1055" spans="1:4" ht="12.75">
      <c r="A1055" s="186" t="s">
        <v>2046</v>
      </c>
      <c r="B1055" s="179" t="s">
        <v>2072</v>
      </c>
      <c r="C1055" s="187">
        <v>12000</v>
      </c>
      <c r="D1055" s="188">
        <v>9</v>
      </c>
    </row>
    <row r="1056" spans="1:4" ht="12.75">
      <c r="A1056" s="186" t="s">
        <v>2046</v>
      </c>
      <c r="B1056" s="179" t="s">
        <v>2073</v>
      </c>
      <c r="C1056" s="187">
        <v>17200</v>
      </c>
      <c r="D1056" s="188">
        <v>8.8</v>
      </c>
    </row>
    <row r="1057" spans="1:4" ht="12.75">
      <c r="A1057" s="186" t="s">
        <v>2046</v>
      </c>
      <c r="B1057" s="179" t="s">
        <v>2073</v>
      </c>
      <c r="C1057" s="187">
        <v>17500</v>
      </c>
      <c r="D1057" s="188">
        <v>8.8</v>
      </c>
    </row>
    <row r="1058" spans="1:4" ht="12.75">
      <c r="A1058" s="186" t="s">
        <v>2046</v>
      </c>
      <c r="B1058" s="179" t="s">
        <v>2074</v>
      </c>
      <c r="C1058" s="187">
        <v>17400</v>
      </c>
      <c r="D1058" s="188">
        <v>8.8</v>
      </c>
    </row>
    <row r="1059" spans="1:4" ht="12.75">
      <c r="A1059" s="186" t="s">
        <v>2046</v>
      </c>
      <c r="B1059" s="179" t="s">
        <v>2074</v>
      </c>
      <c r="C1059" s="187">
        <v>17800</v>
      </c>
      <c r="D1059" s="188">
        <v>8.8</v>
      </c>
    </row>
    <row r="1060" spans="1:4" ht="12.75">
      <c r="A1060" s="186" t="s">
        <v>2046</v>
      </c>
      <c r="B1060" s="179" t="s">
        <v>842</v>
      </c>
      <c r="C1060" s="187">
        <v>6200</v>
      </c>
      <c r="D1060" s="188">
        <v>8.7</v>
      </c>
    </row>
    <row r="1061" spans="1:4" ht="12.75">
      <c r="A1061" s="186" t="s">
        <v>2046</v>
      </c>
      <c r="B1061" s="179" t="s">
        <v>842</v>
      </c>
      <c r="C1061" s="187">
        <v>6200</v>
      </c>
      <c r="D1061" s="188">
        <v>8.7</v>
      </c>
    </row>
    <row r="1062" spans="1:4" ht="12.75">
      <c r="A1062" s="186" t="s">
        <v>2046</v>
      </c>
      <c r="B1062" s="179" t="s">
        <v>843</v>
      </c>
      <c r="C1062" s="187">
        <v>8200</v>
      </c>
      <c r="D1062" s="188">
        <v>8.7</v>
      </c>
    </row>
    <row r="1063" spans="1:4" ht="12.75">
      <c r="A1063" s="186" t="s">
        <v>2046</v>
      </c>
      <c r="B1063" s="179" t="s">
        <v>843</v>
      </c>
      <c r="C1063" s="187">
        <v>8200</v>
      </c>
      <c r="D1063" s="188">
        <v>8.7</v>
      </c>
    </row>
    <row r="1064" spans="1:4" ht="12.75">
      <c r="A1064" s="186" t="s">
        <v>2046</v>
      </c>
      <c r="B1064" s="179" t="s">
        <v>844</v>
      </c>
      <c r="C1064" s="187">
        <v>10200</v>
      </c>
      <c r="D1064" s="188">
        <v>8.5</v>
      </c>
    </row>
    <row r="1065" spans="1:4" ht="12.75">
      <c r="A1065" s="186" t="s">
        <v>2046</v>
      </c>
      <c r="B1065" s="179" t="s">
        <v>844</v>
      </c>
      <c r="C1065" s="187">
        <v>10200</v>
      </c>
      <c r="D1065" s="188">
        <v>8.5</v>
      </c>
    </row>
    <row r="1066" spans="1:4" ht="12.75">
      <c r="A1066" s="186" t="s">
        <v>2046</v>
      </c>
      <c r="B1066" s="179" t="s">
        <v>845</v>
      </c>
      <c r="C1066" s="187">
        <v>11300</v>
      </c>
      <c r="D1066" s="188">
        <v>8.5</v>
      </c>
    </row>
    <row r="1067" spans="1:4" ht="12.75">
      <c r="A1067" s="186" t="s">
        <v>2046</v>
      </c>
      <c r="B1067" s="179" t="s">
        <v>845</v>
      </c>
      <c r="C1067" s="187">
        <v>11500</v>
      </c>
      <c r="D1067" s="188">
        <v>8.5</v>
      </c>
    </row>
    <row r="1068" spans="1:4" ht="12.75">
      <c r="A1068" s="186" t="s">
        <v>2046</v>
      </c>
      <c r="B1068" s="179" t="s">
        <v>845</v>
      </c>
      <c r="C1068" s="187">
        <v>11300</v>
      </c>
      <c r="D1068" s="188">
        <v>8.5</v>
      </c>
    </row>
    <row r="1069" spans="1:4" ht="12.75">
      <c r="A1069" s="186" t="s">
        <v>2046</v>
      </c>
      <c r="B1069" s="179" t="s">
        <v>845</v>
      </c>
      <c r="C1069" s="187">
        <v>11500</v>
      </c>
      <c r="D1069" s="188">
        <v>8.5</v>
      </c>
    </row>
    <row r="1070" spans="1:4" ht="12.75">
      <c r="A1070" s="186" t="s">
        <v>2046</v>
      </c>
      <c r="B1070" s="179" t="s">
        <v>846</v>
      </c>
      <c r="C1070" s="187">
        <v>8000</v>
      </c>
      <c r="D1070" s="188">
        <v>9.2</v>
      </c>
    </row>
    <row r="1071" spans="1:4" ht="12.75">
      <c r="A1071" s="186" t="s">
        <v>2046</v>
      </c>
      <c r="B1071" s="186" t="s">
        <v>846</v>
      </c>
      <c r="C1071" s="189">
        <v>8000</v>
      </c>
      <c r="D1071" s="190">
        <v>9.2</v>
      </c>
    </row>
    <row r="1072" spans="1:4" ht="12.75">
      <c r="A1072" s="186" t="s">
        <v>2046</v>
      </c>
      <c r="B1072" s="179" t="s">
        <v>847</v>
      </c>
      <c r="C1072" s="187">
        <v>9900</v>
      </c>
      <c r="D1072" s="188">
        <v>9.2</v>
      </c>
    </row>
    <row r="1073" spans="1:4" ht="12.75">
      <c r="A1073" s="186" t="s">
        <v>2046</v>
      </c>
      <c r="B1073" s="186" t="s">
        <v>847</v>
      </c>
      <c r="C1073" s="189">
        <v>9900</v>
      </c>
      <c r="D1073" s="190">
        <v>9.2</v>
      </c>
    </row>
    <row r="1074" spans="1:4" ht="12.75">
      <c r="A1074" s="186" t="s">
        <v>2046</v>
      </c>
      <c r="B1074" s="179" t="s">
        <v>848</v>
      </c>
      <c r="C1074" s="187">
        <v>9700</v>
      </c>
      <c r="D1074" s="188">
        <v>9.2</v>
      </c>
    </row>
    <row r="1075" spans="1:4" ht="12.75">
      <c r="A1075" s="186" t="s">
        <v>2046</v>
      </c>
      <c r="B1075" s="179" t="s">
        <v>848</v>
      </c>
      <c r="C1075" s="187">
        <v>9900</v>
      </c>
      <c r="D1075" s="188">
        <v>9.2</v>
      </c>
    </row>
    <row r="1076" spans="1:4" ht="12.75">
      <c r="A1076" s="186" t="s">
        <v>2046</v>
      </c>
      <c r="B1076" s="186" t="s">
        <v>848</v>
      </c>
      <c r="C1076" s="189">
        <v>9900</v>
      </c>
      <c r="D1076" s="190">
        <v>9.2</v>
      </c>
    </row>
    <row r="1077" spans="1:4" ht="12.75">
      <c r="A1077" s="186" t="s">
        <v>2046</v>
      </c>
      <c r="B1077" s="179" t="s">
        <v>849</v>
      </c>
      <c r="C1077" s="187">
        <v>11400</v>
      </c>
      <c r="D1077" s="188">
        <v>9</v>
      </c>
    </row>
    <row r="1078" spans="1:4" ht="12.75">
      <c r="A1078" s="186" t="s">
        <v>2046</v>
      </c>
      <c r="B1078" s="179" t="s">
        <v>849</v>
      </c>
      <c r="C1078" s="187">
        <v>11600</v>
      </c>
      <c r="D1078" s="188">
        <v>9</v>
      </c>
    </row>
    <row r="1079" spans="1:4" ht="12.75">
      <c r="A1079" s="186" t="s">
        <v>2046</v>
      </c>
      <c r="B1079" s="179" t="s">
        <v>850</v>
      </c>
      <c r="C1079" s="187">
        <v>6000</v>
      </c>
      <c r="D1079" s="188">
        <v>9.5</v>
      </c>
    </row>
    <row r="1080" spans="1:4" ht="12.75">
      <c r="A1080" s="186" t="s">
        <v>2046</v>
      </c>
      <c r="B1080" s="186" t="s">
        <v>850</v>
      </c>
      <c r="C1080" s="189">
        <v>6000</v>
      </c>
      <c r="D1080" s="190">
        <v>9.5</v>
      </c>
    </row>
    <row r="1081" spans="1:4" ht="12.75">
      <c r="A1081" s="186" t="s">
        <v>2046</v>
      </c>
      <c r="B1081" s="179" t="s">
        <v>851</v>
      </c>
      <c r="C1081" s="187">
        <v>6000</v>
      </c>
      <c r="D1081" s="188">
        <v>9.5</v>
      </c>
    </row>
    <row r="1082" spans="1:4" ht="12.75">
      <c r="A1082" s="186" t="s">
        <v>2046</v>
      </c>
      <c r="B1082" s="186" t="s">
        <v>851</v>
      </c>
      <c r="C1082" s="189">
        <v>6000</v>
      </c>
      <c r="D1082" s="190">
        <v>9.5</v>
      </c>
    </row>
    <row r="1083" spans="1:4" ht="12.75">
      <c r="A1083" s="186" t="s">
        <v>2046</v>
      </c>
      <c r="B1083" s="179" t="s">
        <v>852</v>
      </c>
      <c r="C1083" s="187">
        <v>8000</v>
      </c>
      <c r="D1083" s="188">
        <v>9.2</v>
      </c>
    </row>
    <row r="1084" spans="1:4" ht="12.75">
      <c r="A1084" s="186" t="s">
        <v>2046</v>
      </c>
      <c r="B1084" s="186" t="s">
        <v>852</v>
      </c>
      <c r="C1084" s="189">
        <v>8000</v>
      </c>
      <c r="D1084" s="190">
        <v>9.2</v>
      </c>
    </row>
    <row r="1085" spans="1:4" ht="12.75">
      <c r="A1085" s="186" t="s">
        <v>2046</v>
      </c>
      <c r="B1085" s="179" t="s">
        <v>853</v>
      </c>
      <c r="C1085" s="187">
        <v>8000</v>
      </c>
      <c r="D1085" s="188">
        <v>9.2</v>
      </c>
    </row>
    <row r="1086" spans="1:4" ht="12.75">
      <c r="A1086" s="186" t="s">
        <v>2046</v>
      </c>
      <c r="B1086" s="186" t="s">
        <v>853</v>
      </c>
      <c r="C1086" s="189">
        <v>8000</v>
      </c>
      <c r="D1086" s="190">
        <v>9.2</v>
      </c>
    </row>
    <row r="1087" spans="1:4" ht="12.75">
      <c r="A1087" s="186" t="s">
        <v>2046</v>
      </c>
      <c r="B1087" s="179" t="s">
        <v>854</v>
      </c>
      <c r="C1087" s="187">
        <v>8700</v>
      </c>
      <c r="D1087" s="188">
        <v>9.5</v>
      </c>
    </row>
    <row r="1088" spans="1:4" ht="12.75">
      <c r="A1088" s="186" t="s">
        <v>2046</v>
      </c>
      <c r="B1088" s="179" t="s">
        <v>854</v>
      </c>
      <c r="C1088" s="187">
        <v>8900</v>
      </c>
      <c r="D1088" s="188">
        <v>9.5</v>
      </c>
    </row>
    <row r="1089" spans="1:4" ht="12.75">
      <c r="A1089" s="186" t="s">
        <v>2046</v>
      </c>
      <c r="B1089" s="186" t="s">
        <v>854</v>
      </c>
      <c r="C1089" s="189">
        <v>8900</v>
      </c>
      <c r="D1089" s="190">
        <v>9.5</v>
      </c>
    </row>
    <row r="1090" spans="1:4" ht="12.75">
      <c r="A1090" s="186" t="s">
        <v>2046</v>
      </c>
      <c r="B1090" s="179" t="s">
        <v>855</v>
      </c>
      <c r="C1090" s="187">
        <v>9900</v>
      </c>
      <c r="D1090" s="188">
        <v>9.2</v>
      </c>
    </row>
    <row r="1091" spans="1:4" ht="12.75">
      <c r="A1091" s="186" t="s">
        <v>2046</v>
      </c>
      <c r="B1091" s="186" t="s">
        <v>855</v>
      </c>
      <c r="C1091" s="189">
        <v>9900</v>
      </c>
      <c r="D1091" s="190">
        <v>9.2</v>
      </c>
    </row>
    <row r="1092" spans="1:4" ht="12.75">
      <c r="A1092" s="186" t="s">
        <v>2046</v>
      </c>
      <c r="B1092" s="179" t="s">
        <v>856</v>
      </c>
      <c r="C1092" s="187">
        <v>9900</v>
      </c>
      <c r="D1092" s="188">
        <v>9.2</v>
      </c>
    </row>
    <row r="1093" spans="1:4" ht="12.75">
      <c r="A1093" s="186" t="s">
        <v>2046</v>
      </c>
      <c r="B1093" s="186" t="s">
        <v>856</v>
      </c>
      <c r="C1093" s="189">
        <v>9900</v>
      </c>
      <c r="D1093" s="190">
        <v>9.2</v>
      </c>
    </row>
    <row r="1094" spans="1:4" ht="12.75">
      <c r="A1094" s="186" t="s">
        <v>2046</v>
      </c>
      <c r="B1094" s="179" t="s">
        <v>857</v>
      </c>
      <c r="C1094" s="187">
        <v>9700</v>
      </c>
      <c r="D1094" s="188">
        <v>9.2</v>
      </c>
    </row>
    <row r="1095" spans="1:4" ht="12.75">
      <c r="A1095" s="186" t="s">
        <v>2046</v>
      </c>
      <c r="B1095" s="179" t="s">
        <v>857</v>
      </c>
      <c r="C1095" s="187">
        <v>9900</v>
      </c>
      <c r="D1095" s="188">
        <v>9.2</v>
      </c>
    </row>
    <row r="1096" spans="1:4" ht="12.75">
      <c r="A1096" s="186" t="s">
        <v>2046</v>
      </c>
      <c r="B1096" s="186" t="s">
        <v>857</v>
      </c>
      <c r="C1096" s="189">
        <v>9900</v>
      </c>
      <c r="D1096" s="190">
        <v>9.2</v>
      </c>
    </row>
    <row r="1097" spans="1:4" ht="12.75">
      <c r="A1097" s="186" t="s">
        <v>2046</v>
      </c>
      <c r="B1097" s="179" t="s">
        <v>858</v>
      </c>
      <c r="C1097" s="187">
        <v>11400</v>
      </c>
      <c r="D1097" s="188">
        <v>9</v>
      </c>
    </row>
    <row r="1098" spans="1:4" ht="12.75">
      <c r="A1098" s="186" t="s">
        <v>2046</v>
      </c>
      <c r="B1098" s="179" t="s">
        <v>858</v>
      </c>
      <c r="C1098" s="187">
        <v>11600</v>
      </c>
      <c r="D1098" s="188">
        <v>9</v>
      </c>
    </row>
    <row r="1099" spans="1:4" ht="12.75">
      <c r="A1099" s="186" t="s">
        <v>2046</v>
      </c>
      <c r="B1099" s="179" t="s">
        <v>859</v>
      </c>
      <c r="C1099" s="187">
        <v>11400</v>
      </c>
      <c r="D1099" s="188">
        <v>9</v>
      </c>
    </row>
    <row r="1100" spans="1:4" ht="12.75">
      <c r="A1100" s="186" t="s">
        <v>2046</v>
      </c>
      <c r="B1100" s="179" t="s">
        <v>859</v>
      </c>
      <c r="C1100" s="187">
        <v>11600</v>
      </c>
      <c r="D1100" s="188">
        <v>9</v>
      </c>
    </row>
    <row r="1101" spans="1:4" ht="12.75">
      <c r="A1101" s="186" t="s">
        <v>2046</v>
      </c>
      <c r="B1101" s="179" t="s">
        <v>860</v>
      </c>
      <c r="C1101" s="187">
        <v>6000</v>
      </c>
      <c r="D1101" s="188">
        <v>9.5</v>
      </c>
    </row>
    <row r="1102" spans="1:4" ht="12.75">
      <c r="A1102" s="186" t="s">
        <v>2046</v>
      </c>
      <c r="B1102" s="179" t="s">
        <v>861</v>
      </c>
      <c r="C1102" s="187">
        <v>8000</v>
      </c>
      <c r="D1102" s="188">
        <v>9.2</v>
      </c>
    </row>
    <row r="1103" spans="1:4" ht="12.75">
      <c r="A1103" s="186" t="s">
        <v>2046</v>
      </c>
      <c r="B1103" s="179" t="s">
        <v>862</v>
      </c>
      <c r="C1103" s="187">
        <v>8700</v>
      </c>
      <c r="D1103" s="188">
        <v>9.5</v>
      </c>
    </row>
    <row r="1104" spans="1:4" ht="12.75">
      <c r="A1104" s="186" t="s">
        <v>2046</v>
      </c>
      <c r="B1104" s="179" t="s">
        <v>862</v>
      </c>
      <c r="C1104" s="187">
        <v>8900</v>
      </c>
      <c r="D1104" s="188">
        <v>9.5</v>
      </c>
    </row>
    <row r="1105" spans="1:4" ht="12.75">
      <c r="A1105" s="186" t="s">
        <v>2046</v>
      </c>
      <c r="B1105" s="179" t="s">
        <v>863</v>
      </c>
      <c r="C1105" s="187">
        <v>9700</v>
      </c>
      <c r="D1105" s="188">
        <v>9.2</v>
      </c>
    </row>
    <row r="1106" spans="1:4" ht="12.75">
      <c r="A1106" s="186" t="s">
        <v>2046</v>
      </c>
      <c r="B1106" s="179" t="s">
        <v>863</v>
      </c>
      <c r="C1106" s="187">
        <v>9900</v>
      </c>
      <c r="D1106" s="188">
        <v>9.2</v>
      </c>
    </row>
    <row r="1107" spans="1:4" ht="12.75">
      <c r="A1107" s="186" t="s">
        <v>2046</v>
      </c>
      <c r="B1107" s="179" t="s">
        <v>864</v>
      </c>
      <c r="C1107" s="187">
        <v>9700</v>
      </c>
      <c r="D1107" s="188">
        <v>9.2</v>
      </c>
    </row>
    <row r="1108" spans="1:4" ht="12.75">
      <c r="A1108" s="186" t="s">
        <v>2046</v>
      </c>
      <c r="B1108" s="179" t="s">
        <v>864</v>
      </c>
      <c r="C1108" s="187">
        <v>9900</v>
      </c>
      <c r="D1108" s="188">
        <v>9.2</v>
      </c>
    </row>
    <row r="1109" spans="1:4" ht="12.75">
      <c r="A1109" s="186" t="s">
        <v>2046</v>
      </c>
      <c r="B1109" s="179" t="s">
        <v>865</v>
      </c>
      <c r="C1109" s="187">
        <v>11400</v>
      </c>
      <c r="D1109" s="188">
        <v>9</v>
      </c>
    </row>
    <row r="1110" spans="1:4" ht="12.75">
      <c r="A1110" s="186" t="s">
        <v>2046</v>
      </c>
      <c r="B1110" s="179" t="s">
        <v>865</v>
      </c>
      <c r="C1110" s="187">
        <v>11600</v>
      </c>
      <c r="D1110" s="188">
        <v>9</v>
      </c>
    </row>
    <row r="1111" spans="1:4" ht="12.75">
      <c r="A1111" s="186" t="s">
        <v>2046</v>
      </c>
      <c r="B1111" s="179" t="s">
        <v>866</v>
      </c>
      <c r="C1111" s="187">
        <v>8000</v>
      </c>
      <c r="D1111" s="188">
        <v>9.2</v>
      </c>
    </row>
    <row r="1112" spans="1:4" ht="12.75">
      <c r="A1112" s="186" t="s">
        <v>2046</v>
      </c>
      <c r="B1112" s="179" t="s">
        <v>867</v>
      </c>
      <c r="C1112" s="187">
        <v>7800</v>
      </c>
      <c r="D1112" s="188">
        <v>9.2</v>
      </c>
    </row>
    <row r="1113" spans="1:4" ht="12.75">
      <c r="A1113" s="186" t="s">
        <v>2046</v>
      </c>
      <c r="B1113" s="179" t="s">
        <v>867</v>
      </c>
      <c r="C1113" s="187">
        <v>8000</v>
      </c>
      <c r="D1113" s="188">
        <v>9.2</v>
      </c>
    </row>
    <row r="1114" spans="1:4" ht="12.75">
      <c r="A1114" s="186" t="s">
        <v>2046</v>
      </c>
      <c r="B1114" s="179" t="s">
        <v>868</v>
      </c>
      <c r="C1114" s="187">
        <v>9600</v>
      </c>
      <c r="D1114" s="188">
        <v>9.2</v>
      </c>
    </row>
    <row r="1115" spans="1:4" ht="12.75">
      <c r="A1115" s="186" t="s">
        <v>2046</v>
      </c>
      <c r="B1115" s="179" t="s">
        <v>868</v>
      </c>
      <c r="C1115" s="187">
        <v>9800</v>
      </c>
      <c r="D1115" s="188">
        <v>9.2</v>
      </c>
    </row>
    <row r="1116" spans="1:4" ht="12.75">
      <c r="A1116" s="186" t="s">
        <v>2046</v>
      </c>
      <c r="B1116" s="179" t="s">
        <v>869</v>
      </c>
      <c r="C1116" s="187">
        <v>8500</v>
      </c>
      <c r="D1116" s="188">
        <v>8.7</v>
      </c>
    </row>
    <row r="1117" spans="1:4" ht="12.75">
      <c r="A1117" s="186" t="s">
        <v>2046</v>
      </c>
      <c r="B1117" s="179" t="s">
        <v>869</v>
      </c>
      <c r="C1117" s="187">
        <v>8600</v>
      </c>
      <c r="D1117" s="188">
        <v>8.7</v>
      </c>
    </row>
    <row r="1118" spans="1:4" ht="12.75">
      <c r="A1118" s="186" t="s">
        <v>2046</v>
      </c>
      <c r="B1118" s="179" t="s">
        <v>870</v>
      </c>
      <c r="C1118" s="187">
        <v>9300</v>
      </c>
      <c r="D1118" s="188">
        <v>8.5</v>
      </c>
    </row>
    <row r="1119" spans="1:4" ht="12.75">
      <c r="A1119" s="186" t="s">
        <v>2046</v>
      </c>
      <c r="B1119" s="179" t="s">
        <v>870</v>
      </c>
      <c r="C1119" s="187">
        <v>9500</v>
      </c>
      <c r="D1119" s="188">
        <v>8.5</v>
      </c>
    </row>
    <row r="1120" spans="1:4" ht="12.75">
      <c r="A1120" s="186" t="s">
        <v>2046</v>
      </c>
      <c r="B1120" s="179" t="s">
        <v>871</v>
      </c>
      <c r="C1120" s="187">
        <v>11100</v>
      </c>
      <c r="D1120" s="188">
        <v>8.5</v>
      </c>
    </row>
    <row r="1121" spans="1:4" ht="12.75">
      <c r="A1121" s="186" t="s">
        <v>2046</v>
      </c>
      <c r="B1121" s="179" t="s">
        <v>871</v>
      </c>
      <c r="C1121" s="187">
        <v>11300</v>
      </c>
      <c r="D1121" s="188">
        <v>8.5</v>
      </c>
    </row>
    <row r="1122" spans="1:4" ht="12.75">
      <c r="A1122" s="186" t="s">
        <v>2046</v>
      </c>
      <c r="B1122" s="179" t="s">
        <v>872</v>
      </c>
      <c r="C1122" s="187">
        <v>6000</v>
      </c>
      <c r="D1122" s="188">
        <v>8.7</v>
      </c>
    </row>
    <row r="1123" spans="1:4" ht="12.75">
      <c r="A1123" s="186" t="s">
        <v>2046</v>
      </c>
      <c r="B1123" s="179" t="s">
        <v>873</v>
      </c>
      <c r="C1123" s="187">
        <v>8000</v>
      </c>
      <c r="D1123" s="188">
        <v>8.7</v>
      </c>
    </row>
    <row r="1124" spans="1:4" ht="12.75">
      <c r="A1124" s="186" t="s">
        <v>2046</v>
      </c>
      <c r="B1124" s="179" t="s">
        <v>875</v>
      </c>
      <c r="C1124" s="187">
        <v>9300</v>
      </c>
      <c r="D1124" s="188">
        <v>8.5</v>
      </c>
    </row>
    <row r="1125" spans="1:4" ht="12.75">
      <c r="A1125" s="186" t="s">
        <v>2046</v>
      </c>
      <c r="B1125" s="179" t="s">
        <v>875</v>
      </c>
      <c r="C1125" s="187">
        <v>9500</v>
      </c>
      <c r="D1125" s="188">
        <v>8.5</v>
      </c>
    </row>
    <row r="1126" spans="1:4" ht="12.75">
      <c r="A1126" s="186" t="s">
        <v>2046</v>
      </c>
      <c r="B1126" s="179" t="s">
        <v>876</v>
      </c>
      <c r="C1126" s="187">
        <v>10200</v>
      </c>
      <c r="D1126" s="188">
        <v>8.5</v>
      </c>
    </row>
    <row r="1127" spans="1:4" ht="12.75">
      <c r="A1127" s="186" t="s">
        <v>2046</v>
      </c>
      <c r="B1127" s="179" t="s">
        <v>877</v>
      </c>
      <c r="C1127" s="187">
        <v>9500</v>
      </c>
      <c r="D1127" s="188">
        <v>8.6</v>
      </c>
    </row>
    <row r="1128" spans="1:4" ht="12.75">
      <c r="A1128" s="186" t="s">
        <v>2046</v>
      </c>
      <c r="B1128" s="179" t="s">
        <v>877</v>
      </c>
      <c r="C1128" s="187">
        <v>9700</v>
      </c>
      <c r="D1128" s="188">
        <v>8.5</v>
      </c>
    </row>
    <row r="1129" spans="1:4" ht="12.75">
      <c r="A1129" s="186" t="s">
        <v>2046</v>
      </c>
      <c r="B1129" s="179" t="s">
        <v>878</v>
      </c>
      <c r="C1129" s="187">
        <v>8000</v>
      </c>
      <c r="D1129" s="188">
        <v>8.5</v>
      </c>
    </row>
    <row r="1130" spans="1:4" ht="12.75">
      <c r="A1130" s="186" t="s">
        <v>2046</v>
      </c>
      <c r="B1130" s="179" t="s">
        <v>879</v>
      </c>
      <c r="C1130" s="187">
        <v>7800</v>
      </c>
      <c r="D1130" s="188">
        <v>8.5</v>
      </c>
    </row>
    <row r="1131" spans="1:4" ht="12.75">
      <c r="A1131" s="186" t="s">
        <v>2046</v>
      </c>
      <c r="B1131" s="179" t="s">
        <v>879</v>
      </c>
      <c r="C1131" s="187">
        <v>8000</v>
      </c>
      <c r="D1131" s="188">
        <v>8.5</v>
      </c>
    </row>
    <row r="1132" spans="1:4" ht="12.75">
      <c r="A1132" s="186" t="s">
        <v>2046</v>
      </c>
      <c r="B1132" s="179" t="s">
        <v>880</v>
      </c>
      <c r="C1132" s="187">
        <v>9300</v>
      </c>
      <c r="D1132" s="188">
        <v>8</v>
      </c>
    </row>
    <row r="1133" spans="1:4" ht="12.75">
      <c r="A1133" s="186" t="s">
        <v>2046</v>
      </c>
      <c r="B1133" s="179" t="s">
        <v>880</v>
      </c>
      <c r="C1133" s="187">
        <v>9500</v>
      </c>
      <c r="D1133" s="188">
        <v>8.1</v>
      </c>
    </row>
    <row r="1134" spans="1:4" ht="12.75">
      <c r="A1134" s="186" t="s">
        <v>2046</v>
      </c>
      <c r="B1134" s="179" t="s">
        <v>881</v>
      </c>
      <c r="C1134" s="187">
        <v>6200</v>
      </c>
      <c r="D1134" s="188">
        <v>8.7</v>
      </c>
    </row>
    <row r="1135" spans="1:4" ht="12.75">
      <c r="A1135" s="186" t="s">
        <v>2046</v>
      </c>
      <c r="B1135" s="179" t="s">
        <v>882</v>
      </c>
      <c r="C1135" s="187">
        <v>8200</v>
      </c>
      <c r="D1135" s="188">
        <v>8.7</v>
      </c>
    </row>
    <row r="1136" spans="1:4" ht="12.75">
      <c r="A1136" s="186" t="s">
        <v>2046</v>
      </c>
      <c r="B1136" s="179" t="s">
        <v>883</v>
      </c>
      <c r="C1136" s="187">
        <v>8700</v>
      </c>
      <c r="D1136" s="188">
        <v>8.7</v>
      </c>
    </row>
    <row r="1137" spans="1:4" ht="12.75">
      <c r="A1137" s="186" t="s">
        <v>2046</v>
      </c>
      <c r="B1137" s="179" t="s">
        <v>883</v>
      </c>
      <c r="C1137" s="187">
        <v>8800</v>
      </c>
      <c r="D1137" s="188">
        <v>8.7</v>
      </c>
    </row>
    <row r="1138" spans="1:4" ht="12.75">
      <c r="A1138" s="186" t="s">
        <v>2046</v>
      </c>
      <c r="B1138" s="191" t="s">
        <v>884</v>
      </c>
      <c r="C1138" s="192">
        <v>5800</v>
      </c>
      <c r="D1138" s="192">
        <v>10</v>
      </c>
    </row>
    <row r="1139" spans="1:4" ht="12.75">
      <c r="A1139" s="186" t="s">
        <v>2046</v>
      </c>
      <c r="B1139" s="191" t="s">
        <v>885</v>
      </c>
      <c r="C1139" s="192">
        <v>7800</v>
      </c>
      <c r="D1139" s="192">
        <v>10</v>
      </c>
    </row>
    <row r="1140" spans="1:4" ht="12.75">
      <c r="A1140" s="186" t="s">
        <v>2046</v>
      </c>
      <c r="B1140" s="179" t="s">
        <v>886</v>
      </c>
      <c r="C1140" s="187">
        <v>11700</v>
      </c>
      <c r="D1140" s="188">
        <v>9</v>
      </c>
    </row>
    <row r="1141" spans="1:4" ht="12.75">
      <c r="A1141" s="186" t="s">
        <v>2046</v>
      </c>
      <c r="B1141" s="179" t="s">
        <v>886</v>
      </c>
      <c r="C1141" s="187">
        <v>12000</v>
      </c>
      <c r="D1141" s="188">
        <v>9</v>
      </c>
    </row>
    <row r="1142" spans="1:4" ht="12.75">
      <c r="A1142" s="186" t="s">
        <v>2046</v>
      </c>
      <c r="B1142" s="179" t="s">
        <v>887</v>
      </c>
      <c r="C1142" s="187">
        <v>11700</v>
      </c>
      <c r="D1142" s="188">
        <v>9</v>
      </c>
    </row>
    <row r="1143" spans="1:4" ht="12.75">
      <c r="A1143" s="186" t="s">
        <v>2046</v>
      </c>
      <c r="B1143" s="179" t="s">
        <v>887</v>
      </c>
      <c r="C1143" s="187">
        <v>12000</v>
      </c>
      <c r="D1143" s="188">
        <v>9</v>
      </c>
    </row>
    <row r="1144" spans="1:4" ht="12.75">
      <c r="A1144" s="186" t="s">
        <v>2046</v>
      </c>
      <c r="B1144" s="179" t="s">
        <v>888</v>
      </c>
      <c r="C1144" s="187">
        <v>14400</v>
      </c>
      <c r="D1144" s="188">
        <v>8.8</v>
      </c>
    </row>
    <row r="1145" spans="1:4" ht="12.75">
      <c r="A1145" s="186" t="s">
        <v>2046</v>
      </c>
      <c r="B1145" s="179" t="s">
        <v>888</v>
      </c>
      <c r="C1145" s="187">
        <v>15000</v>
      </c>
      <c r="D1145" s="188">
        <v>8.8</v>
      </c>
    </row>
    <row r="1146" spans="1:4" ht="12.75">
      <c r="A1146" s="186" t="s">
        <v>2046</v>
      </c>
      <c r="B1146" s="179" t="s">
        <v>889</v>
      </c>
      <c r="C1146" s="187">
        <v>14400</v>
      </c>
      <c r="D1146" s="188">
        <v>8.8</v>
      </c>
    </row>
    <row r="1147" spans="1:4" ht="12.75">
      <c r="A1147" s="186" t="s">
        <v>2046</v>
      </c>
      <c r="B1147" s="179" t="s">
        <v>889</v>
      </c>
      <c r="C1147" s="187">
        <v>15000</v>
      </c>
      <c r="D1147" s="188">
        <v>8.8</v>
      </c>
    </row>
    <row r="1148" spans="1:4" ht="12.75">
      <c r="A1148" s="186" t="s">
        <v>2046</v>
      </c>
      <c r="B1148" s="179" t="s">
        <v>890</v>
      </c>
      <c r="C1148" s="187">
        <v>11700</v>
      </c>
      <c r="D1148" s="188">
        <v>8.5</v>
      </c>
    </row>
    <row r="1149" spans="1:4" ht="12.75">
      <c r="A1149" s="186" t="s">
        <v>2046</v>
      </c>
      <c r="B1149" s="179" t="s">
        <v>890</v>
      </c>
      <c r="C1149" s="187">
        <v>12000</v>
      </c>
      <c r="D1149" s="188">
        <v>8.5</v>
      </c>
    </row>
    <row r="1150" spans="1:4" ht="12.75">
      <c r="A1150" s="186" t="s">
        <v>2046</v>
      </c>
      <c r="B1150" s="179" t="s">
        <v>891</v>
      </c>
      <c r="C1150" s="187">
        <v>8000</v>
      </c>
      <c r="D1150" s="188">
        <v>9</v>
      </c>
    </row>
    <row r="1151" spans="1:4" ht="12.75">
      <c r="A1151" s="186" t="s">
        <v>2046</v>
      </c>
      <c r="B1151" s="179" t="s">
        <v>892</v>
      </c>
      <c r="C1151" s="187">
        <v>5000</v>
      </c>
      <c r="D1151" s="188">
        <v>9</v>
      </c>
    </row>
    <row r="1152" spans="1:4" ht="12.75">
      <c r="A1152" s="186" t="s">
        <v>2046</v>
      </c>
      <c r="B1152" s="179" t="s">
        <v>893</v>
      </c>
      <c r="C1152" s="187">
        <v>6000</v>
      </c>
      <c r="D1152" s="188">
        <v>9</v>
      </c>
    </row>
    <row r="1153" spans="1:4" ht="12.75">
      <c r="A1153" s="186" t="s">
        <v>2046</v>
      </c>
      <c r="B1153" s="179" t="s">
        <v>894</v>
      </c>
      <c r="C1153" s="187">
        <v>11300</v>
      </c>
      <c r="D1153" s="188">
        <v>9</v>
      </c>
    </row>
    <row r="1154" spans="1:4" ht="12.75">
      <c r="A1154" s="186" t="s">
        <v>2046</v>
      </c>
      <c r="B1154" s="179" t="s">
        <v>894</v>
      </c>
      <c r="C1154" s="187">
        <v>11500</v>
      </c>
      <c r="D1154" s="188">
        <v>9</v>
      </c>
    </row>
    <row r="1155" spans="1:4" ht="12.75">
      <c r="A1155" s="186" t="s">
        <v>2046</v>
      </c>
      <c r="B1155" s="179" t="s">
        <v>895</v>
      </c>
      <c r="C1155" s="187">
        <v>17600</v>
      </c>
      <c r="D1155" s="188">
        <v>8.8</v>
      </c>
    </row>
    <row r="1156" spans="1:4" ht="12.75">
      <c r="A1156" s="186" t="s">
        <v>2046</v>
      </c>
      <c r="B1156" s="179" t="s">
        <v>895</v>
      </c>
      <c r="C1156" s="187">
        <v>18000</v>
      </c>
      <c r="D1156" s="188">
        <v>8.8</v>
      </c>
    </row>
    <row r="1157" spans="1:4" ht="12.75">
      <c r="A1157" s="186" t="s">
        <v>2046</v>
      </c>
      <c r="B1157" s="179" t="s">
        <v>896</v>
      </c>
      <c r="C1157" s="187">
        <v>17600</v>
      </c>
      <c r="D1157" s="188">
        <v>8.5</v>
      </c>
    </row>
    <row r="1158" spans="1:4" ht="12.75">
      <c r="A1158" s="186" t="s">
        <v>2046</v>
      </c>
      <c r="B1158" s="179" t="s">
        <v>896</v>
      </c>
      <c r="C1158" s="187">
        <v>18000</v>
      </c>
      <c r="D1158" s="188">
        <v>8.5</v>
      </c>
    </row>
    <row r="1159" spans="1:4" ht="12.75">
      <c r="A1159" s="186" t="s">
        <v>2046</v>
      </c>
      <c r="B1159" s="191" t="s">
        <v>897</v>
      </c>
      <c r="C1159" s="192">
        <v>6000</v>
      </c>
      <c r="D1159" s="192">
        <v>10</v>
      </c>
    </row>
    <row r="1160" spans="1:4" ht="12.75">
      <c r="A1160" s="186" t="s">
        <v>2046</v>
      </c>
      <c r="B1160" s="191" t="s">
        <v>479</v>
      </c>
      <c r="C1160" s="192">
        <v>5000</v>
      </c>
      <c r="D1160" s="192">
        <v>9.7</v>
      </c>
    </row>
    <row r="1161" spans="1:4" ht="12.75">
      <c r="A1161" s="186" t="s">
        <v>2046</v>
      </c>
      <c r="B1161" s="191" t="s">
        <v>898</v>
      </c>
      <c r="C1161" s="192">
        <v>6000</v>
      </c>
      <c r="D1161" s="192">
        <v>9.8</v>
      </c>
    </row>
    <row r="1162" spans="1:4" ht="12.75">
      <c r="A1162" s="186" t="s">
        <v>2046</v>
      </c>
      <c r="B1162" s="179" t="s">
        <v>899</v>
      </c>
      <c r="C1162" s="187">
        <v>6100</v>
      </c>
      <c r="D1162" s="188">
        <v>10</v>
      </c>
    </row>
    <row r="1163" spans="1:4" ht="12.75">
      <c r="A1163" s="186" t="s">
        <v>2046</v>
      </c>
      <c r="B1163" s="179" t="s">
        <v>899</v>
      </c>
      <c r="C1163" s="187">
        <v>6300</v>
      </c>
      <c r="D1163" s="188">
        <v>10</v>
      </c>
    </row>
    <row r="1164" spans="1:4" ht="12.75">
      <c r="A1164" s="186" t="s">
        <v>2046</v>
      </c>
      <c r="B1164" s="179" t="s">
        <v>900</v>
      </c>
      <c r="C1164" s="187">
        <v>6300</v>
      </c>
      <c r="D1164" s="188">
        <v>10</v>
      </c>
    </row>
    <row r="1165" spans="1:4" ht="12.75">
      <c r="A1165" s="186" t="s">
        <v>2046</v>
      </c>
      <c r="B1165" s="179" t="s">
        <v>901</v>
      </c>
      <c r="C1165" s="187">
        <v>8800</v>
      </c>
      <c r="D1165" s="188">
        <v>9.7</v>
      </c>
    </row>
    <row r="1166" spans="1:4" ht="12.75">
      <c r="A1166" s="186" t="s">
        <v>2046</v>
      </c>
      <c r="B1166" s="179" t="s">
        <v>901</v>
      </c>
      <c r="C1166" s="187">
        <v>9000</v>
      </c>
      <c r="D1166" s="188">
        <v>9.7</v>
      </c>
    </row>
    <row r="1167" spans="1:4" ht="12.75">
      <c r="A1167" s="186" t="s">
        <v>2046</v>
      </c>
      <c r="B1167" s="179" t="s">
        <v>902</v>
      </c>
      <c r="C1167" s="187">
        <v>9000</v>
      </c>
      <c r="D1167" s="188">
        <v>9.7</v>
      </c>
    </row>
    <row r="1168" spans="1:4" ht="12.75">
      <c r="A1168" s="186" t="s">
        <v>2046</v>
      </c>
      <c r="B1168" s="179" t="s">
        <v>903</v>
      </c>
      <c r="C1168" s="187">
        <v>11900</v>
      </c>
      <c r="D1168" s="188">
        <v>9.1</v>
      </c>
    </row>
    <row r="1169" spans="1:4" ht="12.75">
      <c r="A1169" s="186" t="s">
        <v>2046</v>
      </c>
      <c r="B1169" s="179" t="s">
        <v>903</v>
      </c>
      <c r="C1169" s="187">
        <v>12100</v>
      </c>
      <c r="D1169" s="188">
        <v>9.1</v>
      </c>
    </row>
    <row r="1170" spans="1:4" ht="12.75">
      <c r="A1170" s="186" t="s">
        <v>2046</v>
      </c>
      <c r="B1170" s="179" t="s">
        <v>904</v>
      </c>
      <c r="C1170" s="187">
        <v>12100</v>
      </c>
      <c r="D1170" s="188">
        <v>9.1</v>
      </c>
    </row>
    <row r="1171" spans="1:4" ht="12.75">
      <c r="A1171" s="186" t="s">
        <v>2046</v>
      </c>
      <c r="B1171" s="179" t="s">
        <v>905</v>
      </c>
      <c r="C1171" s="187">
        <v>13800</v>
      </c>
      <c r="D1171" s="188">
        <v>9.1</v>
      </c>
    </row>
    <row r="1172" spans="1:4" ht="12.75">
      <c r="A1172" s="186" t="s">
        <v>2046</v>
      </c>
      <c r="B1172" s="179" t="s">
        <v>905</v>
      </c>
      <c r="C1172" s="187">
        <v>14100</v>
      </c>
      <c r="D1172" s="188">
        <v>9.1</v>
      </c>
    </row>
    <row r="1173" spans="1:4" ht="12.75">
      <c r="A1173" s="186" t="s">
        <v>2046</v>
      </c>
      <c r="B1173" s="179" t="s">
        <v>906</v>
      </c>
      <c r="C1173" s="187">
        <v>14100</v>
      </c>
      <c r="D1173" s="188">
        <v>9.1</v>
      </c>
    </row>
    <row r="1174" spans="1:4" ht="12.75">
      <c r="A1174" s="186" t="s">
        <v>2046</v>
      </c>
      <c r="B1174" s="179" t="s">
        <v>907</v>
      </c>
      <c r="C1174" s="187">
        <v>6100</v>
      </c>
      <c r="D1174" s="188">
        <v>10</v>
      </c>
    </row>
    <row r="1175" spans="1:4" ht="12.75">
      <c r="A1175" s="186" t="s">
        <v>2046</v>
      </c>
      <c r="B1175" s="179" t="s">
        <v>907</v>
      </c>
      <c r="C1175" s="187">
        <v>6300</v>
      </c>
      <c r="D1175" s="188">
        <v>10</v>
      </c>
    </row>
    <row r="1176" spans="1:4" ht="12.75">
      <c r="A1176" s="186" t="s">
        <v>2046</v>
      </c>
      <c r="B1176" s="179" t="s">
        <v>908</v>
      </c>
      <c r="C1176" s="187">
        <v>6300</v>
      </c>
      <c r="D1176" s="188">
        <v>10</v>
      </c>
    </row>
    <row r="1177" spans="1:4" ht="12.75">
      <c r="A1177" s="186" t="s">
        <v>2046</v>
      </c>
      <c r="B1177" s="179" t="s">
        <v>909</v>
      </c>
      <c r="C1177" s="187">
        <v>8800</v>
      </c>
      <c r="D1177" s="188">
        <v>10.9</v>
      </c>
    </row>
    <row r="1178" spans="1:4" ht="12.75">
      <c r="A1178" s="186" t="s">
        <v>2046</v>
      </c>
      <c r="B1178" s="179" t="s">
        <v>909</v>
      </c>
      <c r="C1178" s="187">
        <v>9000</v>
      </c>
      <c r="D1178" s="188">
        <v>10.8</v>
      </c>
    </row>
    <row r="1179" spans="1:4" ht="12.75">
      <c r="A1179" s="186" t="s">
        <v>2046</v>
      </c>
      <c r="B1179" s="179" t="s">
        <v>910</v>
      </c>
      <c r="C1179" s="187">
        <v>9000</v>
      </c>
      <c r="D1179" s="188">
        <v>10.8</v>
      </c>
    </row>
    <row r="1180" spans="1:4" ht="12.75">
      <c r="A1180" s="186" t="s">
        <v>2046</v>
      </c>
      <c r="B1180" s="179" t="s">
        <v>911</v>
      </c>
      <c r="C1180" s="187">
        <v>12100</v>
      </c>
      <c r="D1180" s="188">
        <v>9.8</v>
      </c>
    </row>
    <row r="1181" spans="1:4" ht="12.75">
      <c r="A1181" s="186" t="s">
        <v>2046</v>
      </c>
      <c r="B1181" s="179" t="s">
        <v>911</v>
      </c>
      <c r="C1181" s="187">
        <v>12400</v>
      </c>
      <c r="D1181" s="188">
        <v>9.8</v>
      </c>
    </row>
    <row r="1182" spans="1:4" ht="12.75">
      <c r="A1182" s="186" t="s">
        <v>2046</v>
      </c>
      <c r="B1182" s="179" t="s">
        <v>912</v>
      </c>
      <c r="C1182" s="187">
        <v>12400</v>
      </c>
      <c r="D1182" s="188">
        <v>9.8</v>
      </c>
    </row>
    <row r="1183" spans="1:4" ht="12.75">
      <c r="A1183" s="186" t="s">
        <v>2046</v>
      </c>
      <c r="B1183" s="179" t="s">
        <v>913</v>
      </c>
      <c r="C1183" s="187">
        <v>14200</v>
      </c>
      <c r="D1183" s="188">
        <v>9.5</v>
      </c>
    </row>
    <row r="1184" spans="1:4" ht="12.75">
      <c r="A1184" s="186" t="s">
        <v>2046</v>
      </c>
      <c r="B1184" s="179" t="s">
        <v>913</v>
      </c>
      <c r="C1184" s="187">
        <v>14500</v>
      </c>
      <c r="D1184" s="188">
        <v>9.5</v>
      </c>
    </row>
    <row r="1185" spans="1:4" ht="12.75">
      <c r="A1185" s="186" t="s">
        <v>2046</v>
      </c>
      <c r="B1185" s="179" t="s">
        <v>914</v>
      </c>
      <c r="C1185" s="187">
        <v>14500</v>
      </c>
      <c r="D1185" s="188">
        <v>9.5</v>
      </c>
    </row>
    <row r="1186" spans="1:4" ht="12.75">
      <c r="A1186" s="186" t="s">
        <v>2046</v>
      </c>
      <c r="B1186" s="191" t="s">
        <v>915</v>
      </c>
      <c r="C1186" s="192">
        <v>5000</v>
      </c>
      <c r="D1186" s="192">
        <v>9.7</v>
      </c>
    </row>
    <row r="1187" spans="1:4" ht="12.75">
      <c r="A1187" s="186" t="s">
        <v>2046</v>
      </c>
      <c r="B1187" s="191" t="s">
        <v>916</v>
      </c>
      <c r="C1187" s="192">
        <v>7000</v>
      </c>
      <c r="D1187" s="192">
        <v>9.8</v>
      </c>
    </row>
    <row r="1188" spans="1:4" ht="12.75">
      <c r="A1188" s="186" t="s">
        <v>917</v>
      </c>
      <c r="B1188" s="191" t="s">
        <v>918</v>
      </c>
      <c r="C1188" s="192">
        <v>6100</v>
      </c>
      <c r="D1188" s="192">
        <v>10</v>
      </c>
    </row>
    <row r="1189" spans="1:4" ht="12.75">
      <c r="A1189" s="186" t="s">
        <v>917</v>
      </c>
      <c r="B1189" s="179" t="s">
        <v>919</v>
      </c>
      <c r="C1189" s="187">
        <v>6300</v>
      </c>
      <c r="D1189" s="188">
        <v>10</v>
      </c>
    </row>
    <row r="1190" spans="1:4" ht="12.75">
      <c r="A1190" s="186" t="s">
        <v>917</v>
      </c>
      <c r="B1190" s="186" t="s">
        <v>919</v>
      </c>
      <c r="C1190" s="189">
        <v>6300</v>
      </c>
      <c r="D1190" s="190">
        <v>10</v>
      </c>
    </row>
    <row r="1191" spans="1:4" ht="12.75">
      <c r="A1191" s="186" t="s">
        <v>917</v>
      </c>
      <c r="B1191" s="179" t="s">
        <v>920</v>
      </c>
      <c r="C1191" s="187">
        <v>5200</v>
      </c>
      <c r="D1191" s="188">
        <v>8.2</v>
      </c>
    </row>
    <row r="1192" spans="1:4" ht="12.75">
      <c r="A1192" s="191" t="s">
        <v>1431</v>
      </c>
      <c r="B1192" s="191" t="s">
        <v>921</v>
      </c>
      <c r="C1192" s="192">
        <v>5500</v>
      </c>
      <c r="D1192" s="192">
        <v>10</v>
      </c>
    </row>
    <row r="1193" spans="1:4" ht="12.75">
      <c r="A1193" s="191" t="s">
        <v>1431</v>
      </c>
      <c r="B1193" s="191" t="s">
        <v>922</v>
      </c>
      <c r="C1193" s="192">
        <v>5450</v>
      </c>
      <c r="D1193" s="192">
        <v>10</v>
      </c>
    </row>
    <row r="1194" spans="1:4" ht="12.75">
      <c r="A1194" s="186" t="s">
        <v>917</v>
      </c>
      <c r="B1194" s="179" t="s">
        <v>923</v>
      </c>
      <c r="C1194" s="187">
        <v>5950</v>
      </c>
      <c r="D1194" s="188">
        <v>8.2</v>
      </c>
    </row>
    <row r="1195" spans="1:4" ht="12.75">
      <c r="A1195" s="186" t="s">
        <v>917</v>
      </c>
      <c r="B1195" s="179" t="s">
        <v>924</v>
      </c>
      <c r="C1195" s="187">
        <v>6100</v>
      </c>
      <c r="D1195" s="188">
        <v>10</v>
      </c>
    </row>
    <row r="1196" spans="1:4" ht="12.75">
      <c r="A1196" s="186" t="s">
        <v>917</v>
      </c>
      <c r="B1196" s="186" t="s">
        <v>924</v>
      </c>
      <c r="C1196" s="189">
        <v>6100</v>
      </c>
      <c r="D1196" s="190">
        <v>10</v>
      </c>
    </row>
    <row r="1197" spans="1:4" ht="12.75">
      <c r="A1197" s="186" t="s">
        <v>917</v>
      </c>
      <c r="B1197" s="179" t="s">
        <v>925</v>
      </c>
      <c r="C1197" s="187">
        <v>8200</v>
      </c>
      <c r="D1197" s="188">
        <v>9.2</v>
      </c>
    </row>
    <row r="1198" spans="1:4" ht="12.75">
      <c r="A1198" s="186" t="s">
        <v>917</v>
      </c>
      <c r="B1198" s="186" t="s">
        <v>925</v>
      </c>
      <c r="C1198" s="189">
        <v>8200</v>
      </c>
      <c r="D1198" s="190">
        <v>9.2</v>
      </c>
    </row>
    <row r="1199" spans="1:4" ht="12.75">
      <c r="A1199" s="186" t="s">
        <v>917</v>
      </c>
      <c r="B1199" s="179" t="s">
        <v>926</v>
      </c>
      <c r="C1199" s="187">
        <v>10600</v>
      </c>
      <c r="D1199" s="188">
        <v>8.5</v>
      </c>
    </row>
    <row r="1200" spans="1:4" ht="12.75">
      <c r="A1200" s="186" t="s">
        <v>917</v>
      </c>
      <c r="B1200" s="179" t="s">
        <v>926</v>
      </c>
      <c r="C1200" s="187">
        <v>10700</v>
      </c>
      <c r="D1200" s="188">
        <v>8.5</v>
      </c>
    </row>
    <row r="1201" spans="1:4" ht="12.75">
      <c r="A1201" s="186" t="s">
        <v>917</v>
      </c>
      <c r="B1201" s="179" t="s">
        <v>927</v>
      </c>
      <c r="C1201" s="187">
        <v>9800</v>
      </c>
      <c r="D1201" s="188">
        <v>9.3</v>
      </c>
    </row>
    <row r="1202" spans="1:4" ht="12.75">
      <c r="A1202" s="186" t="s">
        <v>917</v>
      </c>
      <c r="B1202" s="186" t="s">
        <v>927</v>
      </c>
      <c r="C1202" s="189">
        <v>9800</v>
      </c>
      <c r="D1202" s="190">
        <v>9.3</v>
      </c>
    </row>
    <row r="1203" spans="1:4" ht="12.75">
      <c r="A1203" s="186" t="s">
        <v>917</v>
      </c>
      <c r="B1203" s="179" t="s">
        <v>928</v>
      </c>
      <c r="C1203" s="187">
        <v>9800</v>
      </c>
      <c r="D1203" s="188">
        <v>9.3</v>
      </c>
    </row>
    <row r="1204" spans="1:4" ht="12.75">
      <c r="A1204" s="186" t="s">
        <v>917</v>
      </c>
      <c r="B1204" s="186" t="s">
        <v>928</v>
      </c>
      <c r="C1204" s="189">
        <v>9800</v>
      </c>
      <c r="D1204" s="190">
        <v>9.3</v>
      </c>
    </row>
    <row r="1205" spans="1:4" ht="12.75">
      <c r="A1205" s="186" t="s">
        <v>917</v>
      </c>
      <c r="B1205" s="179" t="s">
        <v>929</v>
      </c>
      <c r="C1205" s="187">
        <v>12000</v>
      </c>
      <c r="D1205" s="188">
        <v>9</v>
      </c>
    </row>
    <row r="1206" spans="1:4" ht="12.75">
      <c r="A1206" s="191" t="s">
        <v>1431</v>
      </c>
      <c r="B1206" s="191" t="s">
        <v>930</v>
      </c>
      <c r="C1206" s="192">
        <v>15000</v>
      </c>
      <c r="D1206" s="192">
        <v>10.5</v>
      </c>
    </row>
    <row r="1207" spans="1:4" ht="12.75">
      <c r="A1207" s="191" t="s">
        <v>1431</v>
      </c>
      <c r="B1207" s="191" t="s">
        <v>931</v>
      </c>
      <c r="C1207" s="192">
        <v>15000</v>
      </c>
      <c r="D1207" s="192">
        <v>10.4</v>
      </c>
    </row>
    <row r="1208" spans="1:4" ht="12.75">
      <c r="A1208" s="186" t="s">
        <v>917</v>
      </c>
      <c r="B1208" s="179" t="s">
        <v>932</v>
      </c>
      <c r="C1208" s="187">
        <v>17600</v>
      </c>
      <c r="D1208" s="188">
        <v>9.5</v>
      </c>
    </row>
    <row r="1209" spans="1:4" ht="12.75">
      <c r="A1209" s="186" t="s">
        <v>917</v>
      </c>
      <c r="B1209" s="179" t="s">
        <v>932</v>
      </c>
      <c r="C1209" s="187">
        <v>18000</v>
      </c>
      <c r="D1209" s="188">
        <v>9.5</v>
      </c>
    </row>
    <row r="1210" spans="1:4" ht="12.75">
      <c r="A1210" s="186" t="s">
        <v>917</v>
      </c>
      <c r="B1210" s="186" t="s">
        <v>932</v>
      </c>
      <c r="C1210" s="189">
        <v>18000</v>
      </c>
      <c r="D1210" s="190">
        <v>9.5</v>
      </c>
    </row>
    <row r="1211" spans="1:4" ht="12.75">
      <c r="A1211" s="186" t="s">
        <v>917</v>
      </c>
      <c r="B1211" s="179" t="s">
        <v>933</v>
      </c>
      <c r="C1211" s="187">
        <v>17600</v>
      </c>
      <c r="D1211" s="188">
        <v>9.5</v>
      </c>
    </row>
    <row r="1212" spans="1:4" ht="12.75">
      <c r="A1212" s="186" t="s">
        <v>917</v>
      </c>
      <c r="B1212" s="179" t="s">
        <v>933</v>
      </c>
      <c r="C1212" s="187">
        <v>18000</v>
      </c>
      <c r="D1212" s="188">
        <v>9.5</v>
      </c>
    </row>
    <row r="1213" spans="1:4" ht="12.75">
      <c r="A1213" s="186" t="s">
        <v>917</v>
      </c>
      <c r="B1213" s="186" t="s">
        <v>933</v>
      </c>
      <c r="C1213" s="189">
        <v>18000</v>
      </c>
      <c r="D1213" s="190">
        <v>9.5</v>
      </c>
    </row>
    <row r="1214" spans="1:4" ht="12.75">
      <c r="A1214" s="186" t="s">
        <v>917</v>
      </c>
      <c r="B1214" s="179" t="s">
        <v>934</v>
      </c>
      <c r="C1214" s="187">
        <v>17600</v>
      </c>
      <c r="D1214" s="188">
        <v>9.5</v>
      </c>
    </row>
    <row r="1215" spans="1:4" ht="12.75">
      <c r="A1215" s="186" t="s">
        <v>917</v>
      </c>
      <c r="B1215" s="179" t="s">
        <v>934</v>
      </c>
      <c r="C1215" s="187">
        <v>18000</v>
      </c>
      <c r="D1215" s="188">
        <v>9.5</v>
      </c>
    </row>
    <row r="1216" spans="1:4" ht="12.75">
      <c r="A1216" s="186" t="s">
        <v>917</v>
      </c>
      <c r="B1216" s="179" t="s">
        <v>935</v>
      </c>
      <c r="C1216" s="187">
        <v>21700</v>
      </c>
      <c r="D1216" s="188">
        <v>8.2</v>
      </c>
    </row>
    <row r="1217" spans="1:4" ht="12.75">
      <c r="A1217" s="186" t="s">
        <v>917</v>
      </c>
      <c r="B1217" s="179" t="s">
        <v>935</v>
      </c>
      <c r="C1217" s="187">
        <v>22000</v>
      </c>
      <c r="D1217" s="188">
        <v>8.2</v>
      </c>
    </row>
    <row r="1218" spans="1:4" ht="12.75">
      <c r="A1218" s="186" t="s">
        <v>917</v>
      </c>
      <c r="B1218" s="179" t="s">
        <v>936</v>
      </c>
      <c r="C1218" s="187">
        <v>24700</v>
      </c>
      <c r="D1218" s="188">
        <v>8.7</v>
      </c>
    </row>
    <row r="1219" spans="1:4" ht="12.75">
      <c r="A1219" s="186" t="s">
        <v>917</v>
      </c>
      <c r="B1219" s="179" t="s">
        <v>936</v>
      </c>
      <c r="C1219" s="187">
        <v>25000</v>
      </c>
      <c r="D1219" s="188">
        <v>8.7</v>
      </c>
    </row>
    <row r="1220" spans="1:4" ht="12.75">
      <c r="A1220" s="186" t="s">
        <v>917</v>
      </c>
      <c r="B1220" s="179" t="s">
        <v>937</v>
      </c>
      <c r="C1220" s="187">
        <v>15000</v>
      </c>
      <c r="D1220" s="188">
        <v>10.5</v>
      </c>
    </row>
    <row r="1221" spans="1:4" ht="12.75">
      <c r="A1221" s="186" t="s">
        <v>917</v>
      </c>
      <c r="B1221" s="186" t="s">
        <v>937</v>
      </c>
      <c r="C1221" s="189">
        <v>15000</v>
      </c>
      <c r="D1221" s="190">
        <v>10.5</v>
      </c>
    </row>
    <row r="1222" spans="1:4" ht="12.75">
      <c r="A1222" s="191" t="s">
        <v>1431</v>
      </c>
      <c r="B1222" s="191" t="s">
        <v>938</v>
      </c>
      <c r="C1222" s="192">
        <v>15000</v>
      </c>
      <c r="D1222" s="192">
        <v>10.4</v>
      </c>
    </row>
    <row r="1223" spans="1:4" ht="12.75">
      <c r="A1223" s="186" t="s">
        <v>484</v>
      </c>
      <c r="B1223" s="179" t="s">
        <v>939</v>
      </c>
      <c r="C1223" s="187">
        <v>5500</v>
      </c>
      <c r="D1223" s="188">
        <v>9.2</v>
      </c>
    </row>
    <row r="1224" spans="1:4" ht="12.75">
      <c r="A1224" s="186" t="s">
        <v>484</v>
      </c>
      <c r="B1224" s="186" t="s">
        <v>939</v>
      </c>
      <c r="C1224" s="189">
        <v>5500</v>
      </c>
      <c r="D1224" s="190">
        <v>9.2</v>
      </c>
    </row>
    <row r="1225" spans="1:4" ht="12.75">
      <c r="A1225" s="186" t="s">
        <v>484</v>
      </c>
      <c r="B1225" s="179" t="s">
        <v>940</v>
      </c>
      <c r="C1225" s="187">
        <v>5000</v>
      </c>
      <c r="D1225" s="188">
        <v>8</v>
      </c>
    </row>
    <row r="1226" spans="1:4" ht="12.75">
      <c r="A1226" s="186" t="s">
        <v>484</v>
      </c>
      <c r="B1226" s="179" t="s">
        <v>941</v>
      </c>
      <c r="C1226" s="187">
        <v>5000</v>
      </c>
      <c r="D1226" s="188">
        <v>8</v>
      </c>
    </row>
    <row r="1227" spans="1:4" ht="12.75">
      <c r="A1227" s="186" t="s">
        <v>484</v>
      </c>
      <c r="B1227" s="179" t="s">
        <v>942</v>
      </c>
      <c r="C1227" s="187">
        <v>5500</v>
      </c>
      <c r="D1227" s="188">
        <v>9.2</v>
      </c>
    </row>
    <row r="1228" spans="1:4" ht="12.75">
      <c r="A1228" s="186" t="s">
        <v>484</v>
      </c>
      <c r="B1228" s="186" t="s">
        <v>942</v>
      </c>
      <c r="C1228" s="189">
        <v>5500</v>
      </c>
      <c r="D1228" s="190">
        <v>9.2</v>
      </c>
    </row>
    <row r="1229" spans="1:4" ht="12.75">
      <c r="A1229" s="186" t="s">
        <v>484</v>
      </c>
      <c r="B1229" s="179" t="s">
        <v>943</v>
      </c>
      <c r="C1229" s="187">
        <v>5500</v>
      </c>
      <c r="D1229" s="188">
        <v>9.2</v>
      </c>
    </row>
    <row r="1230" spans="1:4" ht="12.75">
      <c r="A1230" s="186" t="s">
        <v>484</v>
      </c>
      <c r="B1230" s="186" t="s">
        <v>943</v>
      </c>
      <c r="C1230" s="189">
        <v>5500</v>
      </c>
      <c r="D1230" s="190">
        <v>9.2</v>
      </c>
    </row>
    <row r="1231" spans="1:4" ht="12.75">
      <c r="A1231" s="186" t="s">
        <v>484</v>
      </c>
      <c r="B1231" s="179" t="s">
        <v>944</v>
      </c>
      <c r="C1231" s="187">
        <v>6000</v>
      </c>
      <c r="D1231" s="188">
        <v>8.5</v>
      </c>
    </row>
    <row r="1232" spans="1:4" ht="12.75">
      <c r="A1232" s="186" t="s">
        <v>484</v>
      </c>
      <c r="B1232" s="179" t="s">
        <v>945</v>
      </c>
      <c r="C1232" s="187">
        <v>7000</v>
      </c>
      <c r="D1232" s="188">
        <v>8.7</v>
      </c>
    </row>
    <row r="1233" spans="1:4" ht="12.75">
      <c r="A1233" s="186" t="s">
        <v>484</v>
      </c>
      <c r="B1233" s="179" t="s">
        <v>946</v>
      </c>
      <c r="C1233" s="187">
        <v>7000</v>
      </c>
      <c r="D1233" s="188">
        <v>8.7</v>
      </c>
    </row>
    <row r="1234" spans="1:4" ht="12.75">
      <c r="A1234" s="186" t="s">
        <v>484</v>
      </c>
      <c r="B1234" s="179" t="s">
        <v>947</v>
      </c>
      <c r="C1234" s="187">
        <v>7000</v>
      </c>
      <c r="D1234" s="188">
        <v>9.2</v>
      </c>
    </row>
    <row r="1235" spans="1:4" ht="12.75">
      <c r="A1235" s="186" t="s">
        <v>484</v>
      </c>
      <c r="B1235" s="186" t="s">
        <v>947</v>
      </c>
      <c r="C1235" s="189">
        <v>7000</v>
      </c>
      <c r="D1235" s="190">
        <v>9.2</v>
      </c>
    </row>
    <row r="1236" spans="1:4" ht="12.75">
      <c r="A1236" s="186" t="s">
        <v>484</v>
      </c>
      <c r="B1236" s="179" t="s">
        <v>948</v>
      </c>
      <c r="C1236" s="187">
        <v>7000</v>
      </c>
      <c r="D1236" s="188">
        <v>9.2</v>
      </c>
    </row>
    <row r="1237" spans="1:4" ht="12.75">
      <c r="A1237" s="186" t="s">
        <v>484</v>
      </c>
      <c r="B1237" s="186" t="s">
        <v>948</v>
      </c>
      <c r="C1237" s="189">
        <v>7000</v>
      </c>
      <c r="D1237" s="190">
        <v>9.2</v>
      </c>
    </row>
    <row r="1238" spans="1:4" ht="12.75">
      <c r="A1238" s="186" t="s">
        <v>484</v>
      </c>
      <c r="B1238" s="179" t="s">
        <v>949</v>
      </c>
      <c r="C1238" s="187">
        <v>7000</v>
      </c>
      <c r="D1238" s="188">
        <v>9.2</v>
      </c>
    </row>
    <row r="1239" spans="1:4" ht="12.75">
      <c r="A1239" s="186" t="s">
        <v>484</v>
      </c>
      <c r="B1239" s="186" t="s">
        <v>949</v>
      </c>
      <c r="C1239" s="189">
        <v>7000</v>
      </c>
      <c r="D1239" s="190">
        <v>9.2</v>
      </c>
    </row>
    <row r="1240" spans="1:4" ht="12.75">
      <c r="A1240" s="186" t="s">
        <v>484</v>
      </c>
      <c r="B1240" s="179" t="s">
        <v>950</v>
      </c>
      <c r="C1240" s="187">
        <v>7000</v>
      </c>
      <c r="D1240" s="188">
        <v>8.7</v>
      </c>
    </row>
    <row r="1241" spans="1:4" ht="12.75">
      <c r="A1241" s="186" t="s">
        <v>484</v>
      </c>
      <c r="B1241" s="179" t="s">
        <v>951</v>
      </c>
      <c r="C1241" s="187">
        <v>7000</v>
      </c>
      <c r="D1241" s="188">
        <v>9.2</v>
      </c>
    </row>
    <row r="1242" spans="1:4" ht="12.75">
      <c r="A1242" s="186" t="s">
        <v>484</v>
      </c>
      <c r="B1242" s="186" t="s">
        <v>951</v>
      </c>
      <c r="C1242" s="189">
        <v>7000</v>
      </c>
      <c r="D1242" s="190">
        <v>9.2</v>
      </c>
    </row>
    <row r="1243" spans="1:4" ht="12.75">
      <c r="A1243" s="186" t="s">
        <v>484</v>
      </c>
      <c r="B1243" s="179" t="s">
        <v>952</v>
      </c>
      <c r="C1243" s="187">
        <v>7000</v>
      </c>
      <c r="D1243" s="188">
        <v>8.7</v>
      </c>
    </row>
    <row r="1244" spans="1:4" ht="12.75">
      <c r="A1244" s="186" t="s">
        <v>484</v>
      </c>
      <c r="B1244" s="179" t="s">
        <v>953</v>
      </c>
      <c r="C1244" s="187">
        <v>8500</v>
      </c>
      <c r="D1244" s="188">
        <v>9</v>
      </c>
    </row>
    <row r="1245" spans="1:4" ht="12.75">
      <c r="A1245" s="186" t="s">
        <v>484</v>
      </c>
      <c r="B1245" s="179" t="s">
        <v>954</v>
      </c>
      <c r="C1245" s="187">
        <v>8500</v>
      </c>
      <c r="D1245" s="188">
        <v>9</v>
      </c>
    </row>
    <row r="1246" spans="1:4" ht="12.75">
      <c r="A1246" s="186" t="s">
        <v>484</v>
      </c>
      <c r="B1246" s="179" t="s">
        <v>955</v>
      </c>
      <c r="C1246" s="187">
        <v>8500</v>
      </c>
      <c r="D1246" s="188">
        <v>9</v>
      </c>
    </row>
    <row r="1247" spans="1:4" ht="12.75">
      <c r="A1247" s="186" t="s">
        <v>484</v>
      </c>
      <c r="B1247" s="179" t="s">
        <v>956</v>
      </c>
      <c r="C1247" s="187">
        <v>9000</v>
      </c>
      <c r="D1247" s="188">
        <v>9</v>
      </c>
    </row>
    <row r="1248" spans="1:4" ht="12.75">
      <c r="A1248" s="186" t="s">
        <v>484</v>
      </c>
      <c r="B1248" s="179" t="s">
        <v>957</v>
      </c>
      <c r="C1248" s="187">
        <v>10000</v>
      </c>
      <c r="D1248" s="188">
        <v>9.5</v>
      </c>
    </row>
    <row r="1249" spans="1:4" ht="12.75">
      <c r="A1249" s="186" t="s">
        <v>484</v>
      </c>
      <c r="B1249" s="186" t="s">
        <v>957</v>
      </c>
      <c r="C1249" s="189">
        <v>10000</v>
      </c>
      <c r="D1249" s="190">
        <v>9.5</v>
      </c>
    </row>
    <row r="1250" spans="1:4" ht="12.75">
      <c r="A1250" s="186" t="s">
        <v>484</v>
      </c>
      <c r="B1250" s="179" t="s">
        <v>958</v>
      </c>
      <c r="C1250" s="187">
        <v>10000</v>
      </c>
      <c r="D1250" s="188">
        <v>9.5</v>
      </c>
    </row>
    <row r="1251" spans="1:4" ht="12.75">
      <c r="A1251" s="186" t="s">
        <v>484</v>
      </c>
      <c r="B1251" s="186" t="s">
        <v>958</v>
      </c>
      <c r="C1251" s="189">
        <v>10000</v>
      </c>
      <c r="D1251" s="190">
        <v>9.5</v>
      </c>
    </row>
    <row r="1252" spans="1:4" ht="12.75">
      <c r="A1252" s="186" t="s">
        <v>484</v>
      </c>
      <c r="B1252" s="179" t="s">
        <v>959</v>
      </c>
      <c r="C1252" s="187">
        <v>10000</v>
      </c>
      <c r="D1252" s="188">
        <v>9.7</v>
      </c>
    </row>
    <row r="1253" spans="1:4" ht="12.75">
      <c r="A1253" s="186" t="s">
        <v>484</v>
      </c>
      <c r="B1253" s="186" t="s">
        <v>959</v>
      </c>
      <c r="C1253" s="189">
        <v>10000</v>
      </c>
      <c r="D1253" s="190">
        <v>9.7</v>
      </c>
    </row>
    <row r="1254" spans="1:4" ht="12.75">
      <c r="A1254" s="186" t="s">
        <v>484</v>
      </c>
      <c r="B1254" s="179" t="s">
        <v>960</v>
      </c>
      <c r="C1254" s="187">
        <v>10000</v>
      </c>
      <c r="D1254" s="188">
        <v>9.7</v>
      </c>
    </row>
    <row r="1255" spans="1:4" ht="12.75">
      <c r="A1255" s="186" t="s">
        <v>484</v>
      </c>
      <c r="B1255" s="186" t="s">
        <v>960</v>
      </c>
      <c r="C1255" s="189">
        <v>10000</v>
      </c>
      <c r="D1255" s="190">
        <v>9.7</v>
      </c>
    </row>
    <row r="1256" spans="1:4" ht="12.75">
      <c r="A1256" s="186" t="s">
        <v>484</v>
      </c>
      <c r="B1256" s="179" t="s">
        <v>961</v>
      </c>
      <c r="C1256" s="187">
        <v>10000</v>
      </c>
      <c r="D1256" s="188">
        <v>9.5</v>
      </c>
    </row>
    <row r="1257" spans="1:4" ht="12.75">
      <c r="A1257" s="186" t="s">
        <v>484</v>
      </c>
      <c r="B1257" s="186" t="s">
        <v>961</v>
      </c>
      <c r="C1257" s="189">
        <v>10000</v>
      </c>
      <c r="D1257" s="190">
        <v>9.5</v>
      </c>
    </row>
    <row r="1258" spans="1:4" ht="12.75">
      <c r="A1258" s="186" t="s">
        <v>484</v>
      </c>
      <c r="B1258" s="179" t="s">
        <v>962</v>
      </c>
      <c r="C1258" s="187">
        <v>12000</v>
      </c>
      <c r="D1258" s="188">
        <v>9</v>
      </c>
    </row>
    <row r="1259" spans="1:4" ht="12.75">
      <c r="A1259" s="186" t="s">
        <v>484</v>
      </c>
      <c r="B1259" s="179" t="s">
        <v>963</v>
      </c>
      <c r="C1259" s="187">
        <v>12000</v>
      </c>
      <c r="D1259" s="188">
        <v>9</v>
      </c>
    </row>
    <row r="1260" spans="1:4" ht="12.75">
      <c r="A1260" s="186" t="s">
        <v>484</v>
      </c>
      <c r="B1260" s="179" t="s">
        <v>964</v>
      </c>
      <c r="C1260" s="187">
        <v>12000</v>
      </c>
      <c r="D1260" s="188">
        <v>9</v>
      </c>
    </row>
    <row r="1261" spans="1:4" ht="12.75">
      <c r="A1261" s="186" t="s">
        <v>484</v>
      </c>
      <c r="B1261" s="179" t="s">
        <v>965</v>
      </c>
      <c r="C1261" s="187">
        <v>12000</v>
      </c>
      <c r="D1261" s="188">
        <v>9.2</v>
      </c>
    </row>
    <row r="1262" spans="1:4" ht="12.75">
      <c r="A1262" s="186" t="s">
        <v>484</v>
      </c>
      <c r="B1262" s="186" t="s">
        <v>965</v>
      </c>
      <c r="C1262" s="189">
        <v>12000</v>
      </c>
      <c r="D1262" s="190">
        <v>9.2</v>
      </c>
    </row>
    <row r="1263" spans="1:4" ht="12.75">
      <c r="A1263" s="186" t="s">
        <v>484</v>
      </c>
      <c r="B1263" s="179" t="s">
        <v>966</v>
      </c>
      <c r="C1263" s="187">
        <v>12000</v>
      </c>
      <c r="D1263" s="188">
        <v>9.2</v>
      </c>
    </row>
    <row r="1264" spans="1:4" ht="12.75">
      <c r="A1264" s="186" t="s">
        <v>484</v>
      </c>
      <c r="B1264" s="186" t="s">
        <v>966</v>
      </c>
      <c r="C1264" s="189">
        <v>12000</v>
      </c>
      <c r="D1264" s="190">
        <v>9.2</v>
      </c>
    </row>
    <row r="1265" spans="1:4" ht="12.75">
      <c r="A1265" s="186" t="s">
        <v>484</v>
      </c>
      <c r="B1265" s="179" t="s">
        <v>967</v>
      </c>
      <c r="C1265" s="187">
        <v>12000</v>
      </c>
      <c r="D1265" s="188">
        <v>9</v>
      </c>
    </row>
    <row r="1266" spans="1:4" ht="12.75">
      <c r="A1266" s="186" t="s">
        <v>484</v>
      </c>
      <c r="B1266" s="179" t="s">
        <v>968</v>
      </c>
      <c r="C1266" s="187">
        <v>12000</v>
      </c>
      <c r="D1266" s="188">
        <v>9</v>
      </c>
    </row>
    <row r="1267" spans="1:4" ht="12.75">
      <c r="A1267" s="186" t="s">
        <v>484</v>
      </c>
      <c r="B1267" s="179" t="s">
        <v>969</v>
      </c>
      <c r="C1267" s="187">
        <v>17000</v>
      </c>
      <c r="D1267" s="188">
        <v>8.8</v>
      </c>
    </row>
    <row r="1268" spans="1:4" ht="12.75">
      <c r="A1268" s="186" t="s">
        <v>484</v>
      </c>
      <c r="B1268" s="179" t="s">
        <v>969</v>
      </c>
      <c r="C1268" s="187">
        <v>17500</v>
      </c>
      <c r="D1268" s="188">
        <v>8.8</v>
      </c>
    </row>
    <row r="1269" spans="1:4" ht="12.75">
      <c r="A1269" s="186" t="s">
        <v>484</v>
      </c>
      <c r="B1269" s="179" t="s">
        <v>970</v>
      </c>
      <c r="C1269" s="187">
        <v>17000</v>
      </c>
      <c r="D1269" s="188">
        <v>8.8</v>
      </c>
    </row>
    <row r="1270" spans="1:4" ht="12.75">
      <c r="A1270" s="186" t="s">
        <v>484</v>
      </c>
      <c r="B1270" s="179" t="s">
        <v>970</v>
      </c>
      <c r="C1270" s="187">
        <v>17500</v>
      </c>
      <c r="D1270" s="188">
        <v>8.8</v>
      </c>
    </row>
    <row r="1271" spans="1:4" ht="12.75">
      <c r="A1271" s="186" t="s">
        <v>484</v>
      </c>
      <c r="B1271" s="179" t="s">
        <v>971</v>
      </c>
      <c r="C1271" s="187">
        <v>17500</v>
      </c>
      <c r="D1271" s="188">
        <v>9.2</v>
      </c>
    </row>
    <row r="1272" spans="1:4" ht="12.75">
      <c r="A1272" s="186" t="s">
        <v>484</v>
      </c>
      <c r="B1272" s="179" t="s">
        <v>971</v>
      </c>
      <c r="C1272" s="187">
        <v>18000</v>
      </c>
      <c r="D1272" s="188">
        <v>9.2</v>
      </c>
    </row>
    <row r="1273" spans="1:4" ht="12.75">
      <c r="A1273" s="186" t="s">
        <v>484</v>
      </c>
      <c r="B1273" s="186" t="s">
        <v>971</v>
      </c>
      <c r="C1273" s="189">
        <v>18000</v>
      </c>
      <c r="D1273" s="190">
        <v>9.2</v>
      </c>
    </row>
    <row r="1274" spans="1:4" ht="12.75">
      <c r="A1274" s="186" t="s">
        <v>484</v>
      </c>
      <c r="B1274" s="179" t="s">
        <v>972</v>
      </c>
      <c r="C1274" s="187">
        <v>17500</v>
      </c>
      <c r="D1274" s="188">
        <v>9.2</v>
      </c>
    </row>
    <row r="1275" spans="1:4" ht="12.75">
      <c r="A1275" s="186" t="s">
        <v>484</v>
      </c>
      <c r="B1275" s="179" t="s">
        <v>972</v>
      </c>
      <c r="C1275" s="187">
        <v>18000</v>
      </c>
      <c r="D1275" s="188">
        <v>9.2</v>
      </c>
    </row>
    <row r="1276" spans="1:4" ht="12.75">
      <c r="A1276" s="186" t="s">
        <v>484</v>
      </c>
      <c r="B1276" s="186" t="s">
        <v>972</v>
      </c>
      <c r="C1276" s="189">
        <v>18000</v>
      </c>
      <c r="D1276" s="190">
        <v>9.2</v>
      </c>
    </row>
    <row r="1277" spans="1:4" ht="12.75">
      <c r="A1277" s="186" t="s">
        <v>484</v>
      </c>
      <c r="B1277" s="179" t="s">
        <v>973</v>
      </c>
      <c r="C1277" s="187">
        <v>17500</v>
      </c>
      <c r="D1277" s="188">
        <v>9.2</v>
      </c>
    </row>
    <row r="1278" spans="1:4" ht="12.75">
      <c r="A1278" s="186" t="s">
        <v>484</v>
      </c>
      <c r="B1278" s="179" t="s">
        <v>973</v>
      </c>
      <c r="C1278" s="187">
        <v>18000</v>
      </c>
      <c r="D1278" s="188">
        <v>9.2</v>
      </c>
    </row>
    <row r="1279" spans="1:4" ht="12.75">
      <c r="A1279" s="186" t="s">
        <v>484</v>
      </c>
      <c r="B1279" s="186" t="s">
        <v>973</v>
      </c>
      <c r="C1279" s="189">
        <v>18000</v>
      </c>
      <c r="D1279" s="190">
        <v>9.2</v>
      </c>
    </row>
    <row r="1280" spans="1:4" ht="12.75">
      <c r="A1280" s="186" t="s">
        <v>484</v>
      </c>
      <c r="B1280" s="179" t="s">
        <v>974</v>
      </c>
      <c r="C1280" s="187">
        <v>20500</v>
      </c>
      <c r="D1280" s="188">
        <v>8.6</v>
      </c>
    </row>
    <row r="1281" spans="1:4" ht="12.75">
      <c r="A1281" s="186" t="s">
        <v>484</v>
      </c>
      <c r="B1281" s="179" t="s">
        <v>974</v>
      </c>
      <c r="C1281" s="187">
        <v>21000</v>
      </c>
      <c r="D1281" s="188">
        <v>8.6</v>
      </c>
    </row>
    <row r="1282" spans="1:4" ht="12.75">
      <c r="A1282" s="186" t="s">
        <v>484</v>
      </c>
      <c r="B1282" s="179" t="s">
        <v>975</v>
      </c>
      <c r="C1282" s="187">
        <v>5000</v>
      </c>
      <c r="D1282" s="188">
        <v>8</v>
      </c>
    </row>
    <row r="1283" spans="1:4" ht="12.75">
      <c r="A1283" s="186" t="s">
        <v>484</v>
      </c>
      <c r="B1283" s="179" t="s">
        <v>976</v>
      </c>
      <c r="C1283" s="187">
        <v>5000</v>
      </c>
      <c r="D1283" s="188">
        <v>8</v>
      </c>
    </row>
    <row r="1284" spans="1:4" ht="12.75">
      <c r="A1284" s="186" t="s">
        <v>484</v>
      </c>
      <c r="B1284" s="179" t="s">
        <v>977</v>
      </c>
      <c r="C1284" s="187">
        <v>5000</v>
      </c>
      <c r="D1284" s="188">
        <v>8</v>
      </c>
    </row>
    <row r="1285" spans="1:4" ht="12.75">
      <c r="A1285" s="186" t="s">
        <v>484</v>
      </c>
      <c r="B1285" s="179" t="s">
        <v>978</v>
      </c>
      <c r="C1285" s="187">
        <v>5100</v>
      </c>
      <c r="D1285" s="188">
        <v>9</v>
      </c>
    </row>
    <row r="1286" spans="1:4" ht="12.75">
      <c r="A1286" s="186" t="s">
        <v>484</v>
      </c>
      <c r="B1286" s="179" t="s">
        <v>979</v>
      </c>
      <c r="C1286" s="187">
        <v>5000</v>
      </c>
      <c r="D1286" s="188">
        <v>8.2</v>
      </c>
    </row>
    <row r="1287" spans="1:4" ht="12.75">
      <c r="A1287" s="186" t="s">
        <v>484</v>
      </c>
      <c r="B1287" s="179" t="s">
        <v>980</v>
      </c>
      <c r="C1287" s="187">
        <v>5000</v>
      </c>
      <c r="D1287" s="188">
        <v>8</v>
      </c>
    </row>
    <row r="1288" spans="1:4" ht="12.75">
      <c r="A1288" s="186" t="s">
        <v>484</v>
      </c>
      <c r="B1288" s="179" t="s">
        <v>981</v>
      </c>
      <c r="C1288" s="187">
        <v>6000</v>
      </c>
      <c r="D1288" s="188">
        <v>8.8</v>
      </c>
    </row>
    <row r="1289" spans="1:4" ht="12.75">
      <c r="A1289" s="186" t="s">
        <v>484</v>
      </c>
      <c r="B1289" s="179" t="s">
        <v>982</v>
      </c>
      <c r="C1289" s="187">
        <v>7000</v>
      </c>
      <c r="D1289" s="188">
        <v>9.2</v>
      </c>
    </row>
    <row r="1290" spans="1:4" ht="12.75">
      <c r="A1290" s="186" t="s">
        <v>484</v>
      </c>
      <c r="B1290" s="186" t="s">
        <v>982</v>
      </c>
      <c r="C1290" s="189">
        <v>7000</v>
      </c>
      <c r="D1290" s="190">
        <v>9.2</v>
      </c>
    </row>
    <row r="1291" spans="1:4" ht="12.75">
      <c r="A1291" s="186" t="s">
        <v>484</v>
      </c>
      <c r="B1291" s="179" t="s">
        <v>983</v>
      </c>
      <c r="C1291" s="187">
        <v>7000</v>
      </c>
      <c r="D1291" s="188">
        <v>9.2</v>
      </c>
    </row>
    <row r="1292" spans="1:4" ht="12.75">
      <c r="A1292" s="186" t="s">
        <v>484</v>
      </c>
      <c r="B1292" s="186" t="s">
        <v>983</v>
      </c>
      <c r="C1292" s="189">
        <v>7000</v>
      </c>
      <c r="D1292" s="190">
        <v>9.2</v>
      </c>
    </row>
    <row r="1293" spans="1:4" ht="12.75">
      <c r="A1293" s="186" t="s">
        <v>484</v>
      </c>
      <c r="B1293" s="179" t="s">
        <v>984</v>
      </c>
      <c r="C1293" s="187">
        <v>8000</v>
      </c>
      <c r="D1293" s="188">
        <v>9</v>
      </c>
    </row>
    <row r="1294" spans="1:4" ht="12.75">
      <c r="A1294" s="186" t="s">
        <v>484</v>
      </c>
      <c r="B1294" s="179" t="s">
        <v>985</v>
      </c>
      <c r="C1294" s="187">
        <v>8000</v>
      </c>
      <c r="D1294" s="188">
        <v>10</v>
      </c>
    </row>
    <row r="1295" spans="1:4" ht="12.75">
      <c r="A1295" s="186" t="s">
        <v>484</v>
      </c>
      <c r="B1295" s="186" t="s">
        <v>985</v>
      </c>
      <c r="C1295" s="189">
        <v>8000</v>
      </c>
      <c r="D1295" s="190">
        <v>10</v>
      </c>
    </row>
    <row r="1296" spans="1:4" ht="12.75">
      <c r="A1296" s="186" t="s">
        <v>484</v>
      </c>
      <c r="B1296" s="179" t="s">
        <v>986</v>
      </c>
      <c r="C1296" s="187">
        <v>8000</v>
      </c>
      <c r="D1296" s="188">
        <v>9</v>
      </c>
    </row>
    <row r="1297" spans="1:4" ht="12.75">
      <c r="A1297" s="186" t="s">
        <v>484</v>
      </c>
      <c r="B1297" s="179" t="s">
        <v>987</v>
      </c>
      <c r="C1297" s="187">
        <v>8000</v>
      </c>
      <c r="D1297" s="188">
        <v>10</v>
      </c>
    </row>
    <row r="1298" spans="1:4" ht="12.75">
      <c r="A1298" s="186" t="s">
        <v>484</v>
      </c>
      <c r="B1298" s="186" t="s">
        <v>987</v>
      </c>
      <c r="C1298" s="189">
        <v>8000</v>
      </c>
      <c r="D1298" s="190">
        <v>10</v>
      </c>
    </row>
    <row r="1299" spans="1:4" ht="12.75">
      <c r="A1299" s="186" t="s">
        <v>484</v>
      </c>
      <c r="B1299" s="179" t="s">
        <v>988</v>
      </c>
      <c r="C1299" s="187">
        <v>10000</v>
      </c>
      <c r="D1299" s="188">
        <v>10</v>
      </c>
    </row>
    <row r="1300" spans="1:4" ht="12.75">
      <c r="A1300" s="186" t="s">
        <v>484</v>
      </c>
      <c r="B1300" s="186" t="s">
        <v>988</v>
      </c>
      <c r="C1300" s="189">
        <v>10000</v>
      </c>
      <c r="D1300" s="190">
        <v>10</v>
      </c>
    </row>
    <row r="1301" spans="1:4" ht="12.75">
      <c r="A1301" s="186" t="s">
        <v>484</v>
      </c>
      <c r="B1301" s="179" t="s">
        <v>989</v>
      </c>
      <c r="C1301" s="187">
        <v>10000</v>
      </c>
      <c r="D1301" s="188">
        <v>9.5</v>
      </c>
    </row>
    <row r="1302" spans="1:4" ht="12.75">
      <c r="A1302" s="186" t="s">
        <v>484</v>
      </c>
      <c r="B1302" s="186" t="s">
        <v>989</v>
      </c>
      <c r="C1302" s="189">
        <v>10000</v>
      </c>
      <c r="D1302" s="190">
        <v>9.5</v>
      </c>
    </row>
    <row r="1303" spans="1:4" ht="12.75">
      <c r="A1303" s="186" t="s">
        <v>484</v>
      </c>
      <c r="B1303" s="179" t="s">
        <v>990</v>
      </c>
      <c r="C1303" s="187">
        <v>10000</v>
      </c>
      <c r="D1303" s="188">
        <v>9.5</v>
      </c>
    </row>
    <row r="1304" spans="1:4" ht="12.75">
      <c r="A1304" s="186" t="s">
        <v>484</v>
      </c>
      <c r="B1304" s="186" t="s">
        <v>990</v>
      </c>
      <c r="C1304" s="189">
        <v>10000</v>
      </c>
      <c r="D1304" s="190">
        <v>9.5</v>
      </c>
    </row>
    <row r="1305" spans="1:4" ht="12.75">
      <c r="A1305" s="186" t="s">
        <v>484</v>
      </c>
      <c r="B1305" s="179" t="s">
        <v>991</v>
      </c>
      <c r="C1305" s="187">
        <v>10000</v>
      </c>
      <c r="D1305" s="188">
        <v>9.5</v>
      </c>
    </row>
    <row r="1306" spans="1:4" ht="12.75">
      <c r="A1306" s="186" t="s">
        <v>484</v>
      </c>
      <c r="B1306" s="186" t="s">
        <v>991</v>
      </c>
      <c r="C1306" s="189">
        <v>10000</v>
      </c>
      <c r="D1306" s="190">
        <v>9.5</v>
      </c>
    </row>
    <row r="1307" spans="1:4" ht="12.75">
      <c r="A1307" s="186" t="s">
        <v>484</v>
      </c>
      <c r="B1307" s="179" t="s">
        <v>992</v>
      </c>
      <c r="C1307" s="187">
        <v>10000</v>
      </c>
      <c r="D1307" s="188">
        <v>9.5</v>
      </c>
    </row>
    <row r="1308" spans="1:4" ht="12.75">
      <c r="A1308" s="186" t="s">
        <v>484</v>
      </c>
      <c r="B1308" s="186" t="s">
        <v>992</v>
      </c>
      <c r="C1308" s="189">
        <v>10000</v>
      </c>
      <c r="D1308" s="190">
        <v>9.5</v>
      </c>
    </row>
    <row r="1309" spans="1:4" ht="12.75">
      <c r="A1309" s="186" t="s">
        <v>484</v>
      </c>
      <c r="B1309" s="179" t="s">
        <v>993</v>
      </c>
      <c r="C1309" s="187">
        <v>12000</v>
      </c>
      <c r="D1309" s="188">
        <v>9.5</v>
      </c>
    </row>
    <row r="1310" spans="1:4" ht="12.75">
      <c r="A1310" s="186" t="s">
        <v>484</v>
      </c>
      <c r="B1310" s="186" t="s">
        <v>993</v>
      </c>
      <c r="C1310" s="189">
        <v>12000</v>
      </c>
      <c r="D1310" s="190">
        <v>9.5</v>
      </c>
    </row>
    <row r="1311" spans="1:4" ht="12.75">
      <c r="A1311" s="186" t="s">
        <v>484</v>
      </c>
      <c r="B1311" s="179" t="s">
        <v>994</v>
      </c>
      <c r="C1311" s="187">
        <v>12000</v>
      </c>
      <c r="D1311" s="188">
        <v>9.5</v>
      </c>
    </row>
    <row r="1312" spans="1:4" ht="12.75">
      <c r="A1312" s="186" t="s">
        <v>484</v>
      </c>
      <c r="B1312" s="186" t="s">
        <v>994</v>
      </c>
      <c r="C1312" s="189">
        <v>12000</v>
      </c>
      <c r="D1312" s="190">
        <v>9.5</v>
      </c>
    </row>
    <row r="1313" spans="1:4" ht="12.75">
      <c r="A1313" s="186" t="s">
        <v>484</v>
      </c>
      <c r="B1313" s="179" t="s">
        <v>995</v>
      </c>
      <c r="C1313" s="187">
        <v>12000</v>
      </c>
      <c r="D1313" s="188">
        <v>9.5</v>
      </c>
    </row>
    <row r="1314" spans="1:4" ht="12.75">
      <c r="A1314" s="186" t="s">
        <v>484</v>
      </c>
      <c r="B1314" s="186" t="s">
        <v>995</v>
      </c>
      <c r="C1314" s="189">
        <v>12000</v>
      </c>
      <c r="D1314" s="190">
        <v>9.5</v>
      </c>
    </row>
    <row r="1315" spans="1:4" ht="12.75">
      <c r="A1315" s="186" t="s">
        <v>484</v>
      </c>
      <c r="B1315" s="179" t="s">
        <v>996</v>
      </c>
      <c r="C1315" s="187">
        <v>12000</v>
      </c>
      <c r="D1315" s="188">
        <v>10</v>
      </c>
    </row>
    <row r="1316" spans="1:4" ht="12.75">
      <c r="A1316" s="186" t="s">
        <v>484</v>
      </c>
      <c r="B1316" s="186" t="s">
        <v>996</v>
      </c>
      <c r="C1316" s="189">
        <v>12000</v>
      </c>
      <c r="D1316" s="190">
        <v>10</v>
      </c>
    </row>
    <row r="1317" spans="1:4" ht="12.75">
      <c r="A1317" s="186" t="s">
        <v>484</v>
      </c>
      <c r="B1317" s="179" t="s">
        <v>997</v>
      </c>
      <c r="C1317" s="187">
        <v>12000</v>
      </c>
      <c r="D1317" s="188">
        <v>9.5</v>
      </c>
    </row>
    <row r="1318" spans="1:4" ht="12.75">
      <c r="A1318" s="186" t="s">
        <v>484</v>
      </c>
      <c r="B1318" s="186" t="s">
        <v>997</v>
      </c>
      <c r="C1318" s="189">
        <v>12000</v>
      </c>
      <c r="D1318" s="190">
        <v>9.5</v>
      </c>
    </row>
    <row r="1319" spans="1:4" ht="12.75">
      <c r="A1319" s="186" t="s">
        <v>484</v>
      </c>
      <c r="B1319" s="179" t="s">
        <v>998</v>
      </c>
      <c r="C1319" s="187">
        <v>12000</v>
      </c>
      <c r="D1319" s="188">
        <v>9.5</v>
      </c>
    </row>
    <row r="1320" spans="1:4" ht="12.75">
      <c r="A1320" s="186" t="s">
        <v>484</v>
      </c>
      <c r="B1320" s="186" t="s">
        <v>998</v>
      </c>
      <c r="C1320" s="189">
        <v>12000</v>
      </c>
      <c r="D1320" s="190">
        <v>9.5</v>
      </c>
    </row>
    <row r="1321" spans="1:4" ht="12.75">
      <c r="A1321" s="186" t="s">
        <v>484</v>
      </c>
      <c r="B1321" s="179" t="s">
        <v>999</v>
      </c>
      <c r="C1321" s="187">
        <v>11500</v>
      </c>
      <c r="D1321" s="188">
        <v>9.2</v>
      </c>
    </row>
    <row r="1322" spans="1:4" ht="12.75">
      <c r="A1322" s="186" t="s">
        <v>484</v>
      </c>
      <c r="B1322" s="179" t="s">
        <v>999</v>
      </c>
      <c r="C1322" s="187">
        <v>12000</v>
      </c>
      <c r="D1322" s="188">
        <v>9.2</v>
      </c>
    </row>
    <row r="1323" spans="1:4" ht="12.75">
      <c r="A1323" s="186" t="s">
        <v>484</v>
      </c>
      <c r="B1323" s="186" t="s">
        <v>999</v>
      </c>
      <c r="C1323" s="189">
        <v>12000</v>
      </c>
      <c r="D1323" s="190">
        <v>9.2</v>
      </c>
    </row>
    <row r="1324" spans="1:4" ht="12.75">
      <c r="A1324" s="186" t="s">
        <v>484</v>
      </c>
      <c r="B1324" s="179" t="s">
        <v>1000</v>
      </c>
      <c r="C1324" s="187">
        <v>11500</v>
      </c>
      <c r="D1324" s="188">
        <v>9.2</v>
      </c>
    </row>
    <row r="1325" spans="1:4" ht="12.75">
      <c r="A1325" s="186" t="s">
        <v>484</v>
      </c>
      <c r="B1325" s="179" t="s">
        <v>1000</v>
      </c>
      <c r="C1325" s="187">
        <v>12000</v>
      </c>
      <c r="D1325" s="188">
        <v>9.2</v>
      </c>
    </row>
    <row r="1326" spans="1:4" ht="12.75">
      <c r="A1326" s="186" t="s">
        <v>484</v>
      </c>
      <c r="B1326" s="186" t="s">
        <v>1000</v>
      </c>
      <c r="C1326" s="189">
        <v>12000</v>
      </c>
      <c r="D1326" s="190">
        <v>9.2</v>
      </c>
    </row>
    <row r="1327" spans="1:4" ht="12.75">
      <c r="A1327" s="186" t="s">
        <v>484</v>
      </c>
      <c r="B1327" s="179" t="s">
        <v>1001</v>
      </c>
      <c r="C1327" s="187">
        <v>11500</v>
      </c>
      <c r="D1327" s="188">
        <v>9.2</v>
      </c>
    </row>
    <row r="1328" spans="1:4" ht="12.75">
      <c r="A1328" s="186" t="s">
        <v>484</v>
      </c>
      <c r="B1328" s="179" t="s">
        <v>1001</v>
      </c>
      <c r="C1328" s="187">
        <v>12000</v>
      </c>
      <c r="D1328" s="188">
        <v>9.2</v>
      </c>
    </row>
    <row r="1329" spans="1:4" ht="12.75">
      <c r="A1329" s="186" t="s">
        <v>484</v>
      </c>
      <c r="B1329" s="186" t="s">
        <v>1001</v>
      </c>
      <c r="C1329" s="189">
        <v>12000</v>
      </c>
      <c r="D1329" s="190">
        <v>9.2</v>
      </c>
    </row>
    <row r="1330" spans="1:4" ht="12.75">
      <c r="A1330" s="186" t="s">
        <v>484</v>
      </c>
      <c r="B1330" s="179" t="s">
        <v>1002</v>
      </c>
      <c r="C1330" s="187">
        <v>11500</v>
      </c>
      <c r="D1330" s="188">
        <v>9.2</v>
      </c>
    </row>
    <row r="1331" spans="1:4" ht="12.75">
      <c r="A1331" s="186" t="s">
        <v>484</v>
      </c>
      <c r="B1331" s="179" t="s">
        <v>1002</v>
      </c>
      <c r="C1331" s="187">
        <v>12000</v>
      </c>
      <c r="D1331" s="188">
        <v>9.2</v>
      </c>
    </row>
    <row r="1332" spans="1:4" ht="12.75">
      <c r="A1332" s="186" t="s">
        <v>484</v>
      </c>
      <c r="B1332" s="186" t="s">
        <v>1002</v>
      </c>
      <c r="C1332" s="189">
        <v>12000</v>
      </c>
      <c r="D1332" s="190">
        <v>9.2</v>
      </c>
    </row>
    <row r="1333" spans="1:4" ht="12.75">
      <c r="A1333" s="186" t="s">
        <v>484</v>
      </c>
      <c r="B1333" s="179" t="s">
        <v>1391</v>
      </c>
      <c r="C1333" s="187">
        <v>10700</v>
      </c>
      <c r="D1333" s="188">
        <v>8.5</v>
      </c>
    </row>
    <row r="1334" spans="1:4" ht="12.75">
      <c r="A1334" s="186" t="s">
        <v>484</v>
      </c>
      <c r="B1334" s="179" t="s">
        <v>1391</v>
      </c>
      <c r="C1334" s="187">
        <v>11000</v>
      </c>
      <c r="D1334" s="188">
        <v>8.5</v>
      </c>
    </row>
    <row r="1335" spans="1:4" ht="12.75">
      <c r="A1335" s="186" t="s">
        <v>484</v>
      </c>
      <c r="B1335" s="179" t="s">
        <v>1003</v>
      </c>
      <c r="C1335" s="187">
        <v>17500</v>
      </c>
      <c r="D1335" s="188">
        <v>9</v>
      </c>
    </row>
    <row r="1336" spans="1:4" ht="12.75">
      <c r="A1336" s="186" t="s">
        <v>484</v>
      </c>
      <c r="B1336" s="179" t="s">
        <v>1003</v>
      </c>
      <c r="C1336" s="187">
        <v>18000</v>
      </c>
      <c r="D1336" s="188">
        <v>9</v>
      </c>
    </row>
    <row r="1337" spans="1:4" ht="12.75">
      <c r="A1337" s="186" t="s">
        <v>484</v>
      </c>
      <c r="B1337" s="179" t="s">
        <v>1004</v>
      </c>
      <c r="C1337" s="187">
        <v>20500</v>
      </c>
      <c r="D1337" s="188">
        <v>8.6</v>
      </c>
    </row>
    <row r="1338" spans="1:4" ht="12.75">
      <c r="A1338" s="186" t="s">
        <v>484</v>
      </c>
      <c r="B1338" s="179" t="s">
        <v>1004</v>
      </c>
      <c r="C1338" s="187">
        <v>21000</v>
      </c>
      <c r="D1338" s="188">
        <v>8.6</v>
      </c>
    </row>
    <row r="1339" spans="1:4" ht="12.75">
      <c r="A1339" s="186" t="s">
        <v>484</v>
      </c>
      <c r="B1339" s="179" t="s">
        <v>1005</v>
      </c>
      <c r="C1339" s="187">
        <v>17500</v>
      </c>
      <c r="D1339" s="188">
        <v>9</v>
      </c>
    </row>
    <row r="1340" spans="1:4" ht="12.75">
      <c r="A1340" s="186" t="s">
        <v>484</v>
      </c>
      <c r="B1340" s="179" t="s">
        <v>1005</v>
      </c>
      <c r="C1340" s="187">
        <v>18000</v>
      </c>
      <c r="D1340" s="188">
        <v>9</v>
      </c>
    </row>
    <row r="1341" spans="1:4" ht="12.75">
      <c r="A1341" s="186" t="s">
        <v>484</v>
      </c>
      <c r="B1341" s="179" t="s">
        <v>1006</v>
      </c>
      <c r="C1341" s="187">
        <v>20500</v>
      </c>
      <c r="D1341" s="188">
        <v>8.6</v>
      </c>
    </row>
    <row r="1342" spans="1:4" ht="12.75">
      <c r="A1342" s="186" t="s">
        <v>484</v>
      </c>
      <c r="B1342" s="179" t="s">
        <v>1006</v>
      </c>
      <c r="C1342" s="187">
        <v>21000</v>
      </c>
      <c r="D1342" s="188">
        <v>8.6</v>
      </c>
    </row>
    <row r="1343" spans="1:4" ht="12.75">
      <c r="A1343" s="186" t="s">
        <v>484</v>
      </c>
      <c r="B1343" s="179" t="s">
        <v>1007</v>
      </c>
      <c r="C1343" s="187">
        <v>7000</v>
      </c>
      <c r="D1343" s="188">
        <v>9.2</v>
      </c>
    </row>
    <row r="1344" spans="1:4" ht="12.75">
      <c r="A1344" s="186" t="s">
        <v>484</v>
      </c>
      <c r="B1344" s="186" t="s">
        <v>1007</v>
      </c>
      <c r="C1344" s="189">
        <v>7000</v>
      </c>
      <c r="D1344" s="190">
        <v>9.2</v>
      </c>
    </row>
    <row r="1345" spans="1:4" ht="12.75">
      <c r="A1345" s="186" t="s">
        <v>484</v>
      </c>
      <c r="B1345" s="179" t="s">
        <v>1008</v>
      </c>
      <c r="C1345" s="187">
        <v>5000</v>
      </c>
      <c r="D1345" s="188">
        <v>8</v>
      </c>
    </row>
    <row r="1346" spans="1:4" ht="12.75">
      <c r="A1346" s="186" t="s">
        <v>484</v>
      </c>
      <c r="B1346" s="179" t="s">
        <v>1009</v>
      </c>
      <c r="C1346" s="187">
        <v>5100</v>
      </c>
      <c r="D1346" s="188">
        <v>9</v>
      </c>
    </row>
    <row r="1347" spans="1:4" ht="12.75">
      <c r="A1347" s="186" t="s">
        <v>484</v>
      </c>
      <c r="B1347" s="179" t="s">
        <v>1010</v>
      </c>
      <c r="C1347" s="187">
        <v>5400</v>
      </c>
      <c r="D1347" s="188">
        <v>10</v>
      </c>
    </row>
    <row r="1348" spans="1:4" ht="12.75">
      <c r="A1348" s="186" t="s">
        <v>484</v>
      </c>
      <c r="B1348" s="186" t="s">
        <v>1010</v>
      </c>
      <c r="C1348" s="189">
        <v>5400</v>
      </c>
      <c r="D1348" s="190">
        <v>10</v>
      </c>
    </row>
    <row r="1349" spans="1:4" ht="12.75">
      <c r="A1349" s="186" t="s">
        <v>484</v>
      </c>
      <c r="B1349" s="179" t="s">
        <v>1011</v>
      </c>
      <c r="C1349" s="187">
        <v>5400</v>
      </c>
      <c r="D1349" s="188">
        <v>10</v>
      </c>
    </row>
    <row r="1350" spans="1:4" ht="12.75">
      <c r="A1350" s="186" t="s">
        <v>484</v>
      </c>
      <c r="B1350" s="186" t="s">
        <v>1011</v>
      </c>
      <c r="C1350" s="189">
        <v>5400</v>
      </c>
      <c r="D1350" s="190">
        <v>10</v>
      </c>
    </row>
    <row r="1351" spans="1:4" ht="12.75">
      <c r="A1351" s="186" t="s">
        <v>484</v>
      </c>
      <c r="B1351" s="179" t="s">
        <v>1012</v>
      </c>
      <c r="C1351" s="187">
        <v>10000</v>
      </c>
      <c r="D1351" s="188">
        <v>9.5</v>
      </c>
    </row>
    <row r="1352" spans="1:4" ht="12.75">
      <c r="A1352" s="186" t="s">
        <v>484</v>
      </c>
      <c r="B1352" s="186" t="s">
        <v>1012</v>
      </c>
      <c r="C1352" s="189">
        <v>10000</v>
      </c>
      <c r="D1352" s="190">
        <v>9.5</v>
      </c>
    </row>
    <row r="1353" spans="1:4" ht="12.75">
      <c r="A1353" s="186" t="s">
        <v>484</v>
      </c>
      <c r="B1353" s="179" t="s">
        <v>1013</v>
      </c>
      <c r="C1353" s="187">
        <v>12000</v>
      </c>
      <c r="D1353" s="188">
        <v>9</v>
      </c>
    </row>
    <row r="1354" spans="1:4" ht="12.75">
      <c r="A1354" s="186" t="s">
        <v>484</v>
      </c>
      <c r="B1354" s="179" t="s">
        <v>1014</v>
      </c>
      <c r="C1354" s="187">
        <v>13800</v>
      </c>
      <c r="D1354" s="188">
        <v>10</v>
      </c>
    </row>
    <row r="1355" spans="1:4" ht="12.75">
      <c r="A1355" s="186" t="s">
        <v>484</v>
      </c>
      <c r="B1355" s="186" t="s">
        <v>1014</v>
      </c>
      <c r="C1355" s="189">
        <v>13800</v>
      </c>
      <c r="D1355" s="190">
        <v>10</v>
      </c>
    </row>
    <row r="1356" spans="1:4" ht="12.75">
      <c r="A1356" s="186" t="s">
        <v>484</v>
      </c>
      <c r="B1356" s="179" t="s">
        <v>1015</v>
      </c>
      <c r="C1356" s="187">
        <v>17500</v>
      </c>
      <c r="D1356" s="188">
        <v>9</v>
      </c>
    </row>
    <row r="1357" spans="1:4" ht="12.75">
      <c r="A1357" s="186" t="s">
        <v>484</v>
      </c>
      <c r="B1357" s="179" t="s">
        <v>1015</v>
      </c>
      <c r="C1357" s="187">
        <v>18000</v>
      </c>
      <c r="D1357" s="188">
        <v>9</v>
      </c>
    </row>
    <row r="1358" spans="1:4" ht="12.75">
      <c r="A1358" s="186" t="s">
        <v>484</v>
      </c>
      <c r="B1358" s="179" t="s">
        <v>1016</v>
      </c>
      <c r="C1358" s="187">
        <v>17500</v>
      </c>
      <c r="D1358" s="188">
        <v>9</v>
      </c>
    </row>
    <row r="1359" spans="1:4" ht="12.75">
      <c r="A1359" s="186" t="s">
        <v>484</v>
      </c>
      <c r="B1359" s="179" t="s">
        <v>1016</v>
      </c>
      <c r="C1359" s="187">
        <v>18000</v>
      </c>
      <c r="D1359" s="188">
        <v>9</v>
      </c>
    </row>
    <row r="1360" spans="1:4" ht="12.75">
      <c r="A1360" s="186" t="s">
        <v>484</v>
      </c>
      <c r="B1360" s="179" t="s">
        <v>1017</v>
      </c>
      <c r="C1360" s="187">
        <v>18000</v>
      </c>
      <c r="D1360" s="188">
        <v>9</v>
      </c>
    </row>
    <row r="1361" spans="1:4" ht="12.75">
      <c r="A1361" s="186" t="s">
        <v>484</v>
      </c>
      <c r="B1361" s="179" t="s">
        <v>1018</v>
      </c>
      <c r="C1361" s="187">
        <v>17500</v>
      </c>
      <c r="D1361" s="188">
        <v>9.2</v>
      </c>
    </row>
    <row r="1362" spans="1:4" ht="12.75">
      <c r="A1362" s="186" t="s">
        <v>484</v>
      </c>
      <c r="B1362" s="179" t="s">
        <v>1018</v>
      </c>
      <c r="C1362" s="187">
        <v>18000</v>
      </c>
      <c r="D1362" s="188">
        <v>9.2</v>
      </c>
    </row>
    <row r="1363" spans="1:4" ht="12.75">
      <c r="A1363" s="186" t="s">
        <v>484</v>
      </c>
      <c r="B1363" s="186" t="s">
        <v>1018</v>
      </c>
      <c r="C1363" s="189">
        <v>18000</v>
      </c>
      <c r="D1363" s="190">
        <v>9.2</v>
      </c>
    </row>
    <row r="1364" spans="1:4" ht="12.75">
      <c r="A1364" s="186" t="s">
        <v>484</v>
      </c>
      <c r="B1364" s="179" t="s">
        <v>1019</v>
      </c>
      <c r="C1364" s="187">
        <v>20500</v>
      </c>
      <c r="D1364" s="188">
        <v>8.5</v>
      </c>
    </row>
    <row r="1365" spans="1:4" ht="12.75">
      <c r="A1365" s="186" t="s">
        <v>484</v>
      </c>
      <c r="B1365" s="179" t="s">
        <v>1019</v>
      </c>
      <c r="C1365" s="187">
        <v>21000</v>
      </c>
      <c r="D1365" s="188">
        <v>8.5</v>
      </c>
    </row>
    <row r="1366" spans="1:4" ht="12.75">
      <c r="A1366" s="186" t="s">
        <v>484</v>
      </c>
      <c r="B1366" s="179" t="s">
        <v>1020</v>
      </c>
      <c r="C1366" s="187">
        <v>21000</v>
      </c>
      <c r="D1366" s="188">
        <v>8.5</v>
      </c>
    </row>
    <row r="1367" spans="1:4" ht="12.75">
      <c r="A1367" s="186" t="s">
        <v>484</v>
      </c>
      <c r="B1367" s="179" t="s">
        <v>1021</v>
      </c>
      <c r="C1367" s="187">
        <v>20500</v>
      </c>
      <c r="D1367" s="188">
        <v>8.5</v>
      </c>
    </row>
    <row r="1368" spans="1:4" ht="12.75">
      <c r="A1368" s="186" t="s">
        <v>484</v>
      </c>
      <c r="B1368" s="179" t="s">
        <v>1022</v>
      </c>
      <c r="C1368" s="187">
        <v>13800</v>
      </c>
      <c r="D1368" s="188">
        <v>10</v>
      </c>
    </row>
    <row r="1369" spans="1:4" ht="12.75">
      <c r="A1369" s="186" t="s">
        <v>484</v>
      </c>
      <c r="B1369" s="186" t="s">
        <v>1022</v>
      </c>
      <c r="C1369" s="189">
        <v>13800</v>
      </c>
      <c r="D1369" s="190">
        <v>10</v>
      </c>
    </row>
    <row r="1370" spans="1:4" ht="12.75">
      <c r="A1370" s="191" t="s">
        <v>1023</v>
      </c>
      <c r="B1370" s="191" t="s">
        <v>1024</v>
      </c>
      <c r="C1370" s="192">
        <v>14000</v>
      </c>
      <c r="D1370" s="192">
        <v>10.1</v>
      </c>
    </row>
    <row r="1371" spans="1:4" ht="12.75">
      <c r="A1371" s="186" t="s">
        <v>484</v>
      </c>
      <c r="B1371" s="179" t="s">
        <v>1025</v>
      </c>
      <c r="C1371" s="187">
        <v>17500</v>
      </c>
      <c r="D1371" s="188">
        <v>9</v>
      </c>
    </row>
    <row r="1372" spans="1:4" ht="12.75">
      <c r="A1372" s="186" t="s">
        <v>484</v>
      </c>
      <c r="B1372" s="179" t="s">
        <v>1025</v>
      </c>
      <c r="C1372" s="187">
        <v>18000</v>
      </c>
      <c r="D1372" s="188">
        <v>9</v>
      </c>
    </row>
    <row r="1373" spans="1:4" ht="12.75">
      <c r="A1373" s="186" t="s">
        <v>484</v>
      </c>
      <c r="B1373" s="179" t="s">
        <v>1026</v>
      </c>
      <c r="C1373" s="187">
        <v>17500</v>
      </c>
      <c r="D1373" s="188">
        <v>9</v>
      </c>
    </row>
    <row r="1374" spans="1:4" ht="12.75">
      <c r="A1374" s="186" t="s">
        <v>484</v>
      </c>
      <c r="B1374" s="179" t="s">
        <v>1026</v>
      </c>
      <c r="C1374" s="187">
        <v>18000</v>
      </c>
      <c r="D1374" s="188">
        <v>9</v>
      </c>
    </row>
    <row r="1375" spans="1:4" ht="12.75">
      <c r="A1375" s="186" t="s">
        <v>484</v>
      </c>
      <c r="B1375" s="179" t="s">
        <v>1027</v>
      </c>
      <c r="C1375" s="187">
        <v>20500</v>
      </c>
      <c r="D1375" s="188">
        <v>8.5</v>
      </c>
    </row>
    <row r="1376" spans="1:4" ht="12.75">
      <c r="A1376" s="186" t="s">
        <v>484</v>
      </c>
      <c r="B1376" s="179" t="s">
        <v>1027</v>
      </c>
      <c r="C1376" s="187">
        <v>21000</v>
      </c>
      <c r="D1376" s="188">
        <v>8.5</v>
      </c>
    </row>
    <row r="1377" spans="1:4" ht="12.75">
      <c r="A1377" s="186" t="s">
        <v>484</v>
      </c>
      <c r="B1377" s="179" t="s">
        <v>1028</v>
      </c>
      <c r="C1377" s="187">
        <v>20500</v>
      </c>
      <c r="D1377" s="188">
        <v>8.5</v>
      </c>
    </row>
    <row r="1378" spans="1:4" ht="12.75">
      <c r="A1378" s="186" t="s">
        <v>484</v>
      </c>
      <c r="B1378" s="179" t="s">
        <v>1028</v>
      </c>
      <c r="C1378" s="187">
        <v>21000</v>
      </c>
      <c r="D1378" s="188">
        <v>8.5</v>
      </c>
    </row>
    <row r="1379" spans="1:4" ht="12.75">
      <c r="A1379" s="186" t="s">
        <v>484</v>
      </c>
      <c r="B1379" s="179" t="s">
        <v>1029</v>
      </c>
      <c r="C1379" s="187">
        <v>5000</v>
      </c>
      <c r="D1379" s="188">
        <v>8</v>
      </c>
    </row>
    <row r="1380" spans="1:4" ht="12.75">
      <c r="A1380" s="191" t="s">
        <v>1023</v>
      </c>
      <c r="B1380" s="191" t="s">
        <v>1030</v>
      </c>
      <c r="C1380" s="192">
        <v>5400</v>
      </c>
      <c r="D1380" s="192">
        <v>10</v>
      </c>
    </row>
    <row r="1381" spans="1:4" ht="12.75">
      <c r="A1381" s="191" t="s">
        <v>1031</v>
      </c>
      <c r="B1381" s="191" t="s">
        <v>1032</v>
      </c>
      <c r="C1381" s="192">
        <v>5000</v>
      </c>
      <c r="D1381" s="192">
        <v>9.7</v>
      </c>
    </row>
    <row r="1382" spans="1:4" ht="12.75">
      <c r="A1382" s="191" t="s">
        <v>1031</v>
      </c>
      <c r="B1382" s="191" t="s">
        <v>1033</v>
      </c>
      <c r="C1382" s="192">
        <v>6600</v>
      </c>
      <c r="D1382" s="192">
        <v>10</v>
      </c>
    </row>
    <row r="1383" spans="1:4" ht="12.75">
      <c r="A1383" s="191" t="s">
        <v>1034</v>
      </c>
      <c r="B1383" s="191" t="s">
        <v>1035</v>
      </c>
      <c r="C1383" s="192">
        <v>5000</v>
      </c>
      <c r="D1383" s="192">
        <v>9.5</v>
      </c>
    </row>
    <row r="1384" spans="1:4" ht="12.75">
      <c r="A1384" s="179" t="s">
        <v>1036</v>
      </c>
      <c r="B1384" s="179" t="s">
        <v>1037</v>
      </c>
      <c r="C1384" s="187">
        <v>6000</v>
      </c>
      <c r="D1384" s="188">
        <v>8.7</v>
      </c>
    </row>
    <row r="1385" spans="1:4" ht="12.75">
      <c r="A1385" s="179" t="s">
        <v>1036</v>
      </c>
      <c r="B1385" s="179" t="s">
        <v>1038</v>
      </c>
      <c r="C1385" s="187">
        <v>6000</v>
      </c>
      <c r="D1385" s="188">
        <v>8.7</v>
      </c>
    </row>
    <row r="1386" spans="1:4" ht="12.75">
      <c r="A1386" s="179" t="s">
        <v>1036</v>
      </c>
      <c r="B1386" s="179" t="s">
        <v>1039</v>
      </c>
      <c r="C1386" s="187">
        <v>7900</v>
      </c>
      <c r="D1386" s="188">
        <v>9</v>
      </c>
    </row>
    <row r="1387" spans="1:4" ht="12.75">
      <c r="A1387" s="179" t="s">
        <v>1036</v>
      </c>
      <c r="B1387" s="179" t="s">
        <v>1040</v>
      </c>
      <c r="C1387" s="187">
        <v>7800</v>
      </c>
      <c r="D1387" s="188">
        <v>8.7</v>
      </c>
    </row>
    <row r="1388" spans="1:4" ht="12.75">
      <c r="A1388" s="179" t="s">
        <v>1036</v>
      </c>
      <c r="B1388" s="179" t="s">
        <v>1041</v>
      </c>
      <c r="C1388" s="187">
        <v>7800</v>
      </c>
      <c r="D1388" s="188">
        <v>8.7</v>
      </c>
    </row>
    <row r="1389" spans="1:4" ht="12.75">
      <c r="A1389" s="179" t="s">
        <v>1036</v>
      </c>
      <c r="B1389" s="179" t="s">
        <v>1042</v>
      </c>
      <c r="C1389" s="187">
        <v>9800</v>
      </c>
      <c r="D1389" s="188">
        <v>9</v>
      </c>
    </row>
    <row r="1390" spans="1:4" ht="12.75">
      <c r="A1390" s="186" t="s">
        <v>1036</v>
      </c>
      <c r="B1390" s="179" t="s">
        <v>1043</v>
      </c>
      <c r="C1390" s="187">
        <v>5000</v>
      </c>
      <c r="D1390" s="188">
        <v>8.1</v>
      </c>
    </row>
    <row r="1391" spans="1:4" ht="12.75">
      <c r="A1391" s="186" t="s">
        <v>1036</v>
      </c>
      <c r="B1391" s="179" t="s">
        <v>1044</v>
      </c>
      <c r="C1391" s="187">
        <v>11400</v>
      </c>
      <c r="D1391" s="188">
        <v>9</v>
      </c>
    </row>
    <row r="1392" spans="1:4" ht="12.75">
      <c r="A1392" s="186" t="s">
        <v>1036</v>
      </c>
      <c r="B1392" s="179" t="s">
        <v>1045</v>
      </c>
      <c r="C1392" s="187">
        <v>12000</v>
      </c>
      <c r="D1392" s="188">
        <v>9</v>
      </c>
    </row>
    <row r="1393" spans="1:4" ht="12.75">
      <c r="A1393" s="186" t="s">
        <v>1036</v>
      </c>
      <c r="B1393" s="179" t="s">
        <v>1046</v>
      </c>
      <c r="C1393" s="187">
        <v>12000</v>
      </c>
      <c r="D1393" s="188">
        <v>9.5</v>
      </c>
    </row>
    <row r="1394" spans="1:4" ht="12.75">
      <c r="A1394" s="186" t="s">
        <v>1036</v>
      </c>
      <c r="B1394" s="186" t="s">
        <v>1046</v>
      </c>
      <c r="C1394" s="189">
        <v>12000</v>
      </c>
      <c r="D1394" s="190">
        <v>9.5</v>
      </c>
    </row>
    <row r="1395" spans="1:4" ht="12.75">
      <c r="A1395" s="186" t="s">
        <v>1036</v>
      </c>
      <c r="B1395" s="179" t="s">
        <v>1047</v>
      </c>
      <c r="C1395" s="187">
        <v>12000</v>
      </c>
      <c r="D1395" s="188">
        <v>9</v>
      </c>
    </row>
    <row r="1396" spans="1:4" ht="12.75">
      <c r="A1396" s="186" t="s">
        <v>1048</v>
      </c>
      <c r="B1396" s="179" t="s">
        <v>1049</v>
      </c>
      <c r="C1396" s="187">
        <v>6100</v>
      </c>
      <c r="D1396" s="188">
        <v>9</v>
      </c>
    </row>
    <row r="1397" spans="1:4" ht="12.75">
      <c r="A1397" s="186" t="s">
        <v>1048</v>
      </c>
      <c r="B1397" s="179" t="s">
        <v>1050</v>
      </c>
      <c r="C1397" s="187">
        <v>8000</v>
      </c>
      <c r="D1397" s="188">
        <v>9.4</v>
      </c>
    </row>
    <row r="1398" spans="1:4" ht="12.75">
      <c r="A1398" s="186" t="s">
        <v>1048</v>
      </c>
      <c r="B1398" s="186" t="s">
        <v>1050</v>
      </c>
      <c r="C1398" s="189">
        <v>8000</v>
      </c>
      <c r="D1398" s="190">
        <v>9.4</v>
      </c>
    </row>
    <row r="1399" spans="1:4" ht="12.75">
      <c r="A1399" s="186" t="s">
        <v>1048</v>
      </c>
      <c r="B1399" s="179" t="s">
        <v>1051</v>
      </c>
      <c r="C1399" s="187">
        <v>10000</v>
      </c>
      <c r="D1399" s="188">
        <v>9</v>
      </c>
    </row>
    <row r="1400" spans="1:4" ht="12.75">
      <c r="A1400" s="186" t="s">
        <v>1048</v>
      </c>
      <c r="B1400" s="179" t="s">
        <v>1052</v>
      </c>
      <c r="C1400" s="187">
        <v>12000</v>
      </c>
      <c r="D1400" s="188">
        <v>9.2</v>
      </c>
    </row>
    <row r="1401" spans="1:4" ht="12.75">
      <c r="A1401" s="186" t="s">
        <v>1048</v>
      </c>
      <c r="B1401" s="186" t="s">
        <v>1052</v>
      </c>
      <c r="C1401" s="189">
        <v>12000</v>
      </c>
      <c r="D1401" s="190">
        <v>9.2</v>
      </c>
    </row>
    <row r="1402" spans="1:4" ht="12.75">
      <c r="A1402" s="186" t="s">
        <v>1048</v>
      </c>
      <c r="B1402" s="179" t="s">
        <v>1053</v>
      </c>
      <c r="C1402" s="187">
        <v>21700</v>
      </c>
      <c r="D1402" s="188">
        <v>8.2</v>
      </c>
    </row>
    <row r="1403" spans="1:4" ht="12.75">
      <c r="A1403" s="186" t="s">
        <v>1048</v>
      </c>
      <c r="B1403" s="179" t="s">
        <v>1053</v>
      </c>
      <c r="C1403" s="187">
        <v>22300</v>
      </c>
      <c r="D1403" s="188">
        <v>8.2</v>
      </c>
    </row>
    <row r="1404" spans="1:4" ht="12.75">
      <c r="A1404" s="186" t="s">
        <v>1054</v>
      </c>
      <c r="B1404" s="186">
        <v>580.7807389</v>
      </c>
      <c r="C1404" s="189">
        <v>7000</v>
      </c>
      <c r="D1404" s="190">
        <v>9.2</v>
      </c>
    </row>
    <row r="1405" spans="1:4" ht="12.75">
      <c r="A1405" s="186" t="s">
        <v>1054</v>
      </c>
      <c r="B1405" s="186">
        <v>580.7812289</v>
      </c>
      <c r="C1405" s="189">
        <v>12000</v>
      </c>
      <c r="D1405" s="190">
        <v>9.5</v>
      </c>
    </row>
    <row r="1406" spans="1:4" ht="12.75">
      <c r="A1406" s="186" t="s">
        <v>1054</v>
      </c>
      <c r="B1406" s="186">
        <v>580.7905689</v>
      </c>
      <c r="C1406" s="189">
        <v>5400</v>
      </c>
      <c r="D1406" s="190">
        <v>10</v>
      </c>
    </row>
    <row r="1407" spans="1:4" ht="12.75">
      <c r="A1407" s="186" t="s">
        <v>1054</v>
      </c>
      <c r="B1407" s="186">
        <v>580.7907489</v>
      </c>
      <c r="C1407" s="189">
        <v>7000</v>
      </c>
      <c r="D1407" s="190">
        <v>9.2</v>
      </c>
    </row>
    <row r="1408" spans="1:4" ht="12.75">
      <c r="A1408" s="186" t="s">
        <v>1054</v>
      </c>
      <c r="B1408" s="186">
        <v>580.7912289</v>
      </c>
      <c r="C1408" s="189">
        <v>12000</v>
      </c>
      <c r="D1408" s="190">
        <v>9.5</v>
      </c>
    </row>
    <row r="1409" spans="1:4" ht="12.75">
      <c r="A1409" s="191" t="s">
        <v>1405</v>
      </c>
      <c r="B1409" s="193">
        <v>7818989</v>
      </c>
      <c r="C1409" s="192">
        <v>18000</v>
      </c>
      <c r="D1409" s="192">
        <v>10.2</v>
      </c>
    </row>
    <row r="1410" spans="1:4" ht="12.75">
      <c r="A1410" s="191" t="s">
        <v>1405</v>
      </c>
      <c r="B1410" s="193">
        <v>79056890</v>
      </c>
      <c r="C1410" s="192">
        <v>5400</v>
      </c>
      <c r="D1410" s="192">
        <v>10</v>
      </c>
    </row>
    <row r="1411" spans="1:4" ht="12.75">
      <c r="A1411" s="186" t="s">
        <v>1054</v>
      </c>
      <c r="B1411" s="179" t="s">
        <v>1055</v>
      </c>
      <c r="C1411" s="187">
        <v>4400</v>
      </c>
      <c r="D1411" s="188">
        <v>8.7</v>
      </c>
    </row>
    <row r="1412" spans="1:4" ht="12.75">
      <c r="A1412" s="186" t="s">
        <v>1054</v>
      </c>
      <c r="B1412" s="179" t="s">
        <v>1056</v>
      </c>
      <c r="C1412" s="187">
        <v>5200</v>
      </c>
      <c r="D1412" s="188">
        <v>8.7</v>
      </c>
    </row>
    <row r="1413" spans="1:4" ht="12.75">
      <c r="A1413" s="186" t="s">
        <v>1054</v>
      </c>
      <c r="B1413" s="179" t="s">
        <v>1057</v>
      </c>
      <c r="C1413" s="187">
        <v>5100</v>
      </c>
      <c r="D1413" s="188">
        <v>9</v>
      </c>
    </row>
    <row r="1414" spans="1:4" ht="12.75">
      <c r="A1414" s="186" t="s">
        <v>1054</v>
      </c>
      <c r="B1414" s="179" t="s">
        <v>1058</v>
      </c>
      <c r="C1414" s="187">
        <v>7000</v>
      </c>
      <c r="D1414" s="188">
        <v>9.2</v>
      </c>
    </row>
    <row r="1415" spans="1:4" ht="12.75">
      <c r="A1415" s="186" t="s">
        <v>1054</v>
      </c>
      <c r="B1415" s="179" t="s">
        <v>1059</v>
      </c>
      <c r="C1415" s="187">
        <v>12000</v>
      </c>
      <c r="D1415" s="188">
        <v>9.5</v>
      </c>
    </row>
    <row r="1416" spans="1:4" ht="12.75">
      <c r="A1416" s="186" t="s">
        <v>1054</v>
      </c>
      <c r="B1416" s="179" t="s">
        <v>1060</v>
      </c>
      <c r="C1416" s="187">
        <v>17200</v>
      </c>
      <c r="D1416" s="188">
        <v>8.8</v>
      </c>
    </row>
    <row r="1417" spans="1:4" ht="12.75">
      <c r="A1417" s="186" t="s">
        <v>1054</v>
      </c>
      <c r="B1417" s="179" t="s">
        <v>1060</v>
      </c>
      <c r="C1417" s="187">
        <v>17500</v>
      </c>
      <c r="D1417" s="188">
        <v>8.8</v>
      </c>
    </row>
    <row r="1418" spans="1:4" ht="12.75">
      <c r="A1418" s="186" t="s">
        <v>1054</v>
      </c>
      <c r="B1418" s="179" t="s">
        <v>1061</v>
      </c>
      <c r="C1418" s="187">
        <v>5100</v>
      </c>
      <c r="D1418" s="188">
        <v>9</v>
      </c>
    </row>
    <row r="1419" spans="1:4" ht="12.75">
      <c r="A1419" s="186" t="s">
        <v>1054</v>
      </c>
      <c r="B1419" s="179" t="s">
        <v>1062</v>
      </c>
      <c r="C1419" s="187">
        <v>5400</v>
      </c>
      <c r="D1419" s="188">
        <v>10</v>
      </c>
    </row>
    <row r="1420" spans="1:4" ht="12.75">
      <c r="A1420" s="186" t="s">
        <v>1054</v>
      </c>
      <c r="B1420" s="179" t="s">
        <v>1063</v>
      </c>
      <c r="C1420" s="187">
        <v>7000</v>
      </c>
      <c r="D1420" s="188">
        <v>9.2</v>
      </c>
    </row>
    <row r="1421" spans="1:4" ht="12.75">
      <c r="A1421" s="186" t="s">
        <v>1054</v>
      </c>
      <c r="B1421" s="179" t="s">
        <v>1064</v>
      </c>
      <c r="C1421" s="187">
        <v>12000</v>
      </c>
      <c r="D1421" s="188">
        <v>9.5</v>
      </c>
    </row>
    <row r="1422" spans="1:4" ht="12.75">
      <c r="A1422" s="186" t="s">
        <v>1054</v>
      </c>
      <c r="B1422" s="179" t="s">
        <v>1065</v>
      </c>
      <c r="C1422" s="187">
        <v>17500</v>
      </c>
      <c r="D1422" s="188">
        <v>9</v>
      </c>
    </row>
    <row r="1423" spans="1:4" ht="12.75">
      <c r="A1423" s="186" t="s">
        <v>1054</v>
      </c>
      <c r="B1423" s="179" t="s">
        <v>1065</v>
      </c>
      <c r="C1423" s="187">
        <v>18000</v>
      </c>
      <c r="D1423" s="188">
        <v>9</v>
      </c>
    </row>
    <row r="1424" spans="1:4" ht="12.75">
      <c r="A1424" s="186" t="s">
        <v>1054</v>
      </c>
      <c r="B1424" s="179" t="s">
        <v>1066</v>
      </c>
      <c r="C1424" s="187">
        <v>17500</v>
      </c>
      <c r="D1424" s="188">
        <v>9</v>
      </c>
    </row>
    <row r="1425" spans="1:4" ht="12.75">
      <c r="A1425" s="186" t="s">
        <v>1054</v>
      </c>
      <c r="B1425" s="179" t="s">
        <v>1066</v>
      </c>
      <c r="C1425" s="187">
        <v>18000</v>
      </c>
      <c r="D1425" s="188">
        <v>9</v>
      </c>
    </row>
    <row r="1426" spans="1:4" ht="12.75">
      <c r="A1426" s="191" t="s">
        <v>1405</v>
      </c>
      <c r="B1426" s="191" t="s">
        <v>1067</v>
      </c>
      <c r="C1426" s="192">
        <v>5500</v>
      </c>
      <c r="D1426" s="192">
        <v>10</v>
      </c>
    </row>
    <row r="1427" spans="1:4" ht="12.75">
      <c r="A1427" s="191" t="s">
        <v>1405</v>
      </c>
      <c r="B1427" s="191" t="s">
        <v>1068</v>
      </c>
      <c r="C1427" s="192">
        <v>15000</v>
      </c>
      <c r="D1427" s="192">
        <v>10.5</v>
      </c>
    </row>
    <row r="1428" spans="1:4" ht="12.75">
      <c r="A1428" s="191" t="s">
        <v>1405</v>
      </c>
      <c r="B1428" s="191" t="s">
        <v>1406</v>
      </c>
      <c r="C1428" s="192">
        <v>5600</v>
      </c>
      <c r="D1428" s="192">
        <v>11</v>
      </c>
    </row>
    <row r="1429" spans="1:4" ht="12.75">
      <c r="A1429" s="191" t="s">
        <v>1405</v>
      </c>
      <c r="B1429" s="191" t="s">
        <v>1069</v>
      </c>
      <c r="C1429" s="192">
        <v>5500</v>
      </c>
      <c r="D1429" s="192">
        <v>10</v>
      </c>
    </row>
    <row r="1430" spans="1:4" ht="12.75">
      <c r="A1430" s="191" t="s">
        <v>1405</v>
      </c>
      <c r="B1430" s="191" t="s">
        <v>1070</v>
      </c>
      <c r="C1430" s="192">
        <v>6600</v>
      </c>
      <c r="D1430" s="192">
        <v>10</v>
      </c>
    </row>
    <row r="1431" spans="1:4" ht="12.75">
      <c r="A1431" s="191" t="s">
        <v>1405</v>
      </c>
      <c r="B1431" s="191" t="s">
        <v>1071</v>
      </c>
      <c r="C1431" s="192">
        <v>15000</v>
      </c>
      <c r="D1431" s="192">
        <v>10.4</v>
      </c>
    </row>
    <row r="1432" spans="1:4" ht="12.75">
      <c r="A1432" s="191" t="s">
        <v>1405</v>
      </c>
      <c r="B1432" s="191" t="s">
        <v>1072</v>
      </c>
      <c r="C1432" s="192">
        <v>15000</v>
      </c>
      <c r="D1432" s="192">
        <v>10.4</v>
      </c>
    </row>
    <row r="1433" spans="1:4" ht="12.75">
      <c r="A1433" s="186" t="s">
        <v>1054</v>
      </c>
      <c r="B1433" s="179" t="s">
        <v>1073</v>
      </c>
      <c r="C1433" s="187">
        <v>5100</v>
      </c>
      <c r="D1433" s="188">
        <v>9</v>
      </c>
    </row>
    <row r="1434" spans="1:4" ht="12.75">
      <c r="A1434" s="186" t="s">
        <v>1054</v>
      </c>
      <c r="B1434" s="179" t="s">
        <v>1074</v>
      </c>
      <c r="C1434" s="187">
        <v>7000</v>
      </c>
      <c r="D1434" s="188">
        <v>9.2</v>
      </c>
    </row>
    <row r="1435" spans="1:4" ht="12.75">
      <c r="A1435" s="186" t="s">
        <v>1054</v>
      </c>
      <c r="B1435" s="186" t="s">
        <v>1074</v>
      </c>
      <c r="C1435" s="189">
        <v>7000</v>
      </c>
      <c r="D1435" s="190">
        <v>9.2</v>
      </c>
    </row>
    <row r="1436" spans="1:4" ht="12.75">
      <c r="A1436" s="179" t="s">
        <v>1075</v>
      </c>
      <c r="B1436" s="179" t="s">
        <v>1076</v>
      </c>
      <c r="C1436" s="187">
        <v>9100</v>
      </c>
      <c r="D1436" s="188">
        <v>9.3</v>
      </c>
    </row>
    <row r="1437" spans="1:4" ht="12.75">
      <c r="A1437" s="179" t="s">
        <v>1075</v>
      </c>
      <c r="B1437" s="179" t="s">
        <v>1077</v>
      </c>
      <c r="C1437" s="187">
        <v>9400</v>
      </c>
      <c r="D1437" s="188">
        <v>8.9</v>
      </c>
    </row>
    <row r="1438" spans="1:4" ht="12.75">
      <c r="A1438" s="179" t="s">
        <v>1075</v>
      </c>
      <c r="B1438" s="179" t="s">
        <v>1078</v>
      </c>
      <c r="C1438" s="187">
        <v>9400</v>
      </c>
      <c r="D1438" s="188">
        <v>8.9</v>
      </c>
    </row>
    <row r="1439" spans="1:4" ht="12.75">
      <c r="A1439" s="179" t="s">
        <v>1075</v>
      </c>
      <c r="B1439" s="179" t="s">
        <v>1079</v>
      </c>
      <c r="C1439" s="187">
        <v>10700</v>
      </c>
      <c r="D1439" s="188">
        <v>9</v>
      </c>
    </row>
    <row r="1440" spans="1:4" ht="12.75">
      <c r="A1440" s="179" t="s">
        <v>1075</v>
      </c>
      <c r="B1440" s="179" t="s">
        <v>1080</v>
      </c>
      <c r="C1440" s="187">
        <v>10900</v>
      </c>
      <c r="D1440" s="188">
        <v>8.7</v>
      </c>
    </row>
    <row r="1441" spans="1:4" ht="12.75">
      <c r="A1441" s="179" t="s">
        <v>1075</v>
      </c>
      <c r="B1441" s="179" t="s">
        <v>1081</v>
      </c>
      <c r="C1441" s="187">
        <v>10900</v>
      </c>
      <c r="D1441" s="188">
        <v>8.7</v>
      </c>
    </row>
    <row r="1442" spans="1:4" ht="12.75">
      <c r="A1442" s="179" t="s">
        <v>1075</v>
      </c>
      <c r="B1442" s="179" t="s">
        <v>1082</v>
      </c>
      <c r="C1442" s="187">
        <v>13000</v>
      </c>
      <c r="D1442" s="188">
        <v>9</v>
      </c>
    </row>
    <row r="1443" spans="1:4" ht="12.75">
      <c r="A1443" s="179" t="s">
        <v>1075</v>
      </c>
      <c r="B1443" s="179" t="s">
        <v>1083</v>
      </c>
      <c r="C1443" s="187">
        <v>13000</v>
      </c>
      <c r="D1443" s="188">
        <v>9</v>
      </c>
    </row>
    <row r="1444" spans="1:4" ht="12.75">
      <c r="A1444" s="179" t="s">
        <v>1075</v>
      </c>
      <c r="B1444" s="179" t="s">
        <v>1084</v>
      </c>
      <c r="C1444" s="187">
        <v>6800</v>
      </c>
      <c r="D1444" s="188">
        <v>9.3</v>
      </c>
    </row>
    <row r="1445" spans="1:4" ht="12.75">
      <c r="A1445" s="179" t="s">
        <v>1075</v>
      </c>
      <c r="B1445" s="179" t="s">
        <v>1085</v>
      </c>
      <c r="C1445" s="187">
        <v>6800</v>
      </c>
      <c r="D1445" s="188">
        <v>9.3</v>
      </c>
    </row>
    <row r="1446" spans="1:4" ht="12.75">
      <c r="A1446" s="179" t="s">
        <v>1075</v>
      </c>
      <c r="B1446" s="179" t="s">
        <v>1086</v>
      </c>
      <c r="C1446" s="187">
        <v>6800</v>
      </c>
      <c r="D1446" s="188">
        <v>9.3</v>
      </c>
    </row>
    <row r="1447" spans="1:4" ht="12.75">
      <c r="A1447" s="179" t="s">
        <v>1075</v>
      </c>
      <c r="B1447" s="179" t="s">
        <v>1087</v>
      </c>
      <c r="C1447" s="187">
        <v>6800</v>
      </c>
      <c r="D1447" s="188">
        <v>9.3</v>
      </c>
    </row>
    <row r="1448" spans="1:4" ht="12.75">
      <c r="A1448" s="179" t="s">
        <v>1075</v>
      </c>
      <c r="B1448" s="179" t="s">
        <v>1088</v>
      </c>
      <c r="C1448" s="187">
        <v>6800</v>
      </c>
      <c r="D1448" s="188">
        <v>9.3</v>
      </c>
    </row>
    <row r="1449" spans="1:4" ht="12.75">
      <c r="A1449" s="179" t="s">
        <v>1075</v>
      </c>
      <c r="B1449" s="179" t="s">
        <v>1089</v>
      </c>
      <c r="C1449" s="187">
        <v>6800</v>
      </c>
      <c r="D1449" s="188">
        <v>9.3</v>
      </c>
    </row>
    <row r="1450" spans="1:4" ht="12.75">
      <c r="A1450" s="179" t="s">
        <v>1075</v>
      </c>
      <c r="B1450" s="179" t="s">
        <v>1090</v>
      </c>
      <c r="C1450" s="187">
        <v>6800</v>
      </c>
      <c r="D1450" s="188">
        <v>9.3</v>
      </c>
    </row>
    <row r="1451" spans="1:4" ht="12.75">
      <c r="A1451" s="179" t="s">
        <v>1075</v>
      </c>
      <c r="B1451" s="179" t="s">
        <v>1091</v>
      </c>
      <c r="C1451" s="187">
        <v>6800</v>
      </c>
      <c r="D1451" s="188">
        <v>9.3</v>
      </c>
    </row>
    <row r="1452" spans="1:4" ht="12.75">
      <c r="A1452" s="179" t="s">
        <v>1075</v>
      </c>
      <c r="B1452" s="179" t="s">
        <v>1092</v>
      </c>
      <c r="C1452" s="187">
        <v>6800</v>
      </c>
      <c r="D1452" s="188">
        <v>9.3</v>
      </c>
    </row>
    <row r="1453" spans="1:4" ht="12.75">
      <c r="A1453" s="179" t="s">
        <v>1075</v>
      </c>
      <c r="B1453" s="179" t="s">
        <v>1093</v>
      </c>
      <c r="C1453" s="187">
        <v>6800</v>
      </c>
      <c r="D1453" s="188">
        <v>9.3</v>
      </c>
    </row>
    <row r="1454" spans="1:4" ht="12.75">
      <c r="A1454" s="179" t="s">
        <v>1075</v>
      </c>
      <c r="B1454" s="179" t="s">
        <v>1094</v>
      </c>
      <c r="C1454" s="187">
        <v>6800</v>
      </c>
      <c r="D1454" s="188">
        <v>9.3</v>
      </c>
    </row>
    <row r="1455" spans="1:4" ht="12.75">
      <c r="A1455" s="179" t="s">
        <v>1075</v>
      </c>
      <c r="B1455" s="179" t="s">
        <v>1095</v>
      </c>
      <c r="C1455" s="187">
        <v>6800</v>
      </c>
      <c r="D1455" s="188">
        <v>9.3</v>
      </c>
    </row>
    <row r="1456" spans="1:4" ht="12.75">
      <c r="A1456" s="179" t="s">
        <v>1075</v>
      </c>
      <c r="B1456" s="179" t="s">
        <v>1096</v>
      </c>
      <c r="C1456" s="187">
        <v>6800</v>
      </c>
      <c r="D1456" s="188">
        <v>9.3</v>
      </c>
    </row>
    <row r="1457" spans="1:4" ht="12.75">
      <c r="A1457" s="179" t="s">
        <v>1075</v>
      </c>
      <c r="B1457" s="179" t="s">
        <v>1097</v>
      </c>
      <c r="C1457" s="187">
        <v>8600</v>
      </c>
      <c r="D1457" s="188">
        <v>9</v>
      </c>
    </row>
    <row r="1458" spans="1:4" ht="12.75">
      <c r="A1458" s="179" t="s">
        <v>1075</v>
      </c>
      <c r="B1458" s="179" t="s">
        <v>1098</v>
      </c>
      <c r="C1458" s="187">
        <v>9500</v>
      </c>
      <c r="D1458" s="188">
        <v>10</v>
      </c>
    </row>
    <row r="1459" spans="1:4" ht="12.75">
      <c r="A1459" s="179" t="s">
        <v>1075</v>
      </c>
      <c r="B1459" s="179" t="s">
        <v>1099</v>
      </c>
      <c r="C1459" s="187">
        <v>9500</v>
      </c>
      <c r="D1459" s="188">
        <v>10</v>
      </c>
    </row>
    <row r="1460" spans="1:4" ht="12.75">
      <c r="A1460" s="179" t="s">
        <v>1075</v>
      </c>
      <c r="B1460" s="179" t="s">
        <v>1100</v>
      </c>
      <c r="C1460" s="187">
        <v>9500</v>
      </c>
      <c r="D1460" s="188">
        <v>10</v>
      </c>
    </row>
    <row r="1461" spans="1:4" ht="12.75">
      <c r="A1461" s="179" t="s">
        <v>1075</v>
      </c>
      <c r="B1461" s="179" t="s">
        <v>1101</v>
      </c>
      <c r="C1461" s="187">
        <v>9500</v>
      </c>
      <c r="D1461" s="188">
        <v>10</v>
      </c>
    </row>
    <row r="1462" spans="1:4" ht="12.75">
      <c r="A1462" s="179" t="s">
        <v>1075</v>
      </c>
      <c r="B1462" s="179" t="s">
        <v>1102</v>
      </c>
      <c r="C1462" s="187">
        <v>9500</v>
      </c>
      <c r="D1462" s="188">
        <v>10</v>
      </c>
    </row>
    <row r="1463" spans="1:4" ht="12.75">
      <c r="A1463" s="179" t="s">
        <v>1075</v>
      </c>
      <c r="B1463" s="179" t="s">
        <v>1103</v>
      </c>
      <c r="C1463" s="187">
        <v>9500</v>
      </c>
      <c r="D1463" s="188">
        <v>10</v>
      </c>
    </row>
    <row r="1464" spans="1:4" ht="12.75">
      <c r="A1464" s="179" t="s">
        <v>1075</v>
      </c>
      <c r="B1464" s="179" t="s">
        <v>1104</v>
      </c>
      <c r="C1464" s="187">
        <v>9500</v>
      </c>
      <c r="D1464" s="188">
        <v>10</v>
      </c>
    </row>
    <row r="1465" spans="1:4" ht="12.75">
      <c r="A1465" s="179" t="s">
        <v>1075</v>
      </c>
      <c r="B1465" s="179" t="s">
        <v>1105</v>
      </c>
      <c r="C1465" s="187">
        <v>9500</v>
      </c>
      <c r="D1465" s="188">
        <v>10</v>
      </c>
    </row>
    <row r="1466" spans="1:4" ht="12.75">
      <c r="A1466" s="179" t="s">
        <v>1075</v>
      </c>
      <c r="B1466" s="179" t="s">
        <v>2103</v>
      </c>
      <c r="C1466" s="187">
        <v>9500</v>
      </c>
      <c r="D1466" s="188">
        <v>10</v>
      </c>
    </row>
    <row r="1467" spans="1:4" ht="12.75">
      <c r="A1467" s="179" t="s">
        <v>1075</v>
      </c>
      <c r="B1467" s="179" t="s">
        <v>2104</v>
      </c>
      <c r="C1467" s="187">
        <v>9500</v>
      </c>
      <c r="D1467" s="188">
        <v>10</v>
      </c>
    </row>
    <row r="1468" spans="1:4" ht="12.75">
      <c r="A1468" s="179" t="s">
        <v>1075</v>
      </c>
      <c r="B1468" s="179" t="s">
        <v>2105</v>
      </c>
      <c r="C1468" s="187">
        <v>9500</v>
      </c>
      <c r="D1468" s="188">
        <v>10</v>
      </c>
    </row>
    <row r="1469" spans="1:4" ht="12.75">
      <c r="A1469" s="179" t="s">
        <v>1075</v>
      </c>
      <c r="B1469" s="179" t="s">
        <v>2106</v>
      </c>
      <c r="C1469" s="187">
        <v>9500</v>
      </c>
      <c r="D1469" s="188">
        <v>10</v>
      </c>
    </row>
    <row r="1470" spans="1:4" ht="12.75">
      <c r="A1470" s="179" t="s">
        <v>1075</v>
      </c>
      <c r="B1470" s="179" t="s">
        <v>2107</v>
      </c>
      <c r="C1470" s="187">
        <v>9500</v>
      </c>
      <c r="D1470" s="188">
        <v>10</v>
      </c>
    </row>
    <row r="1471" spans="1:4" ht="12.75">
      <c r="A1471" s="179" t="s">
        <v>1075</v>
      </c>
      <c r="B1471" s="179" t="s">
        <v>2108</v>
      </c>
      <c r="C1471" s="187">
        <v>9500</v>
      </c>
      <c r="D1471" s="188">
        <v>10</v>
      </c>
    </row>
    <row r="1472" spans="1:4" ht="12.75">
      <c r="A1472" s="179" t="s">
        <v>1075</v>
      </c>
      <c r="B1472" s="179" t="s">
        <v>2109</v>
      </c>
      <c r="C1472" s="187">
        <v>9500</v>
      </c>
      <c r="D1472" s="188">
        <v>10</v>
      </c>
    </row>
    <row r="1473" spans="1:4" ht="12.75">
      <c r="A1473" s="179" t="s">
        <v>1075</v>
      </c>
      <c r="B1473" s="179" t="s">
        <v>2110</v>
      </c>
      <c r="C1473" s="187">
        <v>11000</v>
      </c>
      <c r="D1473" s="188">
        <v>9.5</v>
      </c>
    </row>
    <row r="1474" spans="1:4" ht="12.75">
      <c r="A1474" s="179" t="s">
        <v>1075</v>
      </c>
      <c r="B1474" s="179" t="s">
        <v>2111</v>
      </c>
      <c r="C1474" s="187">
        <v>11000</v>
      </c>
      <c r="D1474" s="188">
        <v>9.5</v>
      </c>
    </row>
    <row r="1475" spans="1:4" ht="12.75">
      <c r="A1475" s="179" t="s">
        <v>1075</v>
      </c>
      <c r="B1475" s="179" t="s">
        <v>2112</v>
      </c>
      <c r="C1475" s="187">
        <v>11000</v>
      </c>
      <c r="D1475" s="188">
        <v>9.5</v>
      </c>
    </row>
    <row r="1476" spans="1:4" ht="12.75">
      <c r="A1476" s="179" t="s">
        <v>1075</v>
      </c>
      <c r="B1476" s="179" t="s">
        <v>2113</v>
      </c>
      <c r="C1476" s="187">
        <v>11000</v>
      </c>
      <c r="D1476" s="188">
        <v>9.5</v>
      </c>
    </row>
    <row r="1477" spans="1:4" ht="12.75">
      <c r="A1477" s="179" t="s">
        <v>1075</v>
      </c>
      <c r="B1477" s="179" t="s">
        <v>2114</v>
      </c>
      <c r="C1477" s="187">
        <v>11000</v>
      </c>
      <c r="D1477" s="188">
        <v>9.5</v>
      </c>
    </row>
    <row r="1478" spans="1:4" ht="12.75">
      <c r="A1478" s="179" t="s">
        <v>1075</v>
      </c>
      <c r="B1478" s="179" t="s">
        <v>2115</v>
      </c>
      <c r="C1478" s="187">
        <v>11000</v>
      </c>
      <c r="D1478" s="188">
        <v>9.5</v>
      </c>
    </row>
    <row r="1479" spans="1:4" ht="12.75">
      <c r="A1479" s="179" t="s">
        <v>1075</v>
      </c>
      <c r="B1479" s="179" t="s">
        <v>2116</v>
      </c>
      <c r="C1479" s="187">
        <v>11000</v>
      </c>
      <c r="D1479" s="188">
        <v>9.5</v>
      </c>
    </row>
    <row r="1480" spans="1:4" ht="12.75">
      <c r="A1480" s="179" t="s">
        <v>1075</v>
      </c>
      <c r="B1480" s="179" t="s">
        <v>2117</v>
      </c>
      <c r="C1480" s="187">
        <v>11300</v>
      </c>
      <c r="D1480" s="188">
        <v>9.2</v>
      </c>
    </row>
    <row r="1481" spans="1:4" ht="12.75">
      <c r="A1481" s="179" t="s">
        <v>1075</v>
      </c>
      <c r="B1481" s="179" t="s">
        <v>2118</v>
      </c>
      <c r="C1481" s="187">
        <v>11300</v>
      </c>
      <c r="D1481" s="188">
        <v>9.2</v>
      </c>
    </row>
    <row r="1482" spans="1:4" ht="12.75">
      <c r="A1482" s="179" t="s">
        <v>1075</v>
      </c>
      <c r="B1482" s="179" t="s">
        <v>2119</v>
      </c>
      <c r="C1482" s="187">
        <v>11300</v>
      </c>
      <c r="D1482" s="188">
        <v>9.2</v>
      </c>
    </row>
    <row r="1483" spans="1:4" ht="12.75">
      <c r="A1483" s="179" t="s">
        <v>1075</v>
      </c>
      <c r="B1483" s="179" t="s">
        <v>2120</v>
      </c>
      <c r="C1483" s="187">
        <v>11300</v>
      </c>
      <c r="D1483" s="188">
        <v>9.2</v>
      </c>
    </row>
    <row r="1484" spans="1:4" ht="12.75">
      <c r="A1484" s="179" t="s">
        <v>1075</v>
      </c>
      <c r="B1484" s="179" t="s">
        <v>2121</v>
      </c>
      <c r="C1484" s="187">
        <v>11300</v>
      </c>
      <c r="D1484" s="188">
        <v>9.2</v>
      </c>
    </row>
    <row r="1485" spans="1:4" ht="12.75">
      <c r="A1485" s="179" t="s">
        <v>1075</v>
      </c>
      <c r="B1485" s="179" t="s">
        <v>2122</v>
      </c>
      <c r="C1485" s="187">
        <v>11300</v>
      </c>
      <c r="D1485" s="188">
        <v>9.2</v>
      </c>
    </row>
    <row r="1486" spans="1:4" ht="12.75">
      <c r="A1486" s="179" t="s">
        <v>1075</v>
      </c>
      <c r="B1486" s="179" t="s">
        <v>2123</v>
      </c>
      <c r="C1486" s="187">
        <v>11300</v>
      </c>
      <c r="D1486" s="188">
        <v>9.2</v>
      </c>
    </row>
    <row r="1487" spans="1:4" ht="12.75">
      <c r="A1487" s="179" t="s">
        <v>1075</v>
      </c>
      <c r="B1487" s="179" t="s">
        <v>2124</v>
      </c>
      <c r="C1487" s="187">
        <v>11300</v>
      </c>
      <c r="D1487" s="188">
        <v>9.2</v>
      </c>
    </row>
    <row r="1488" spans="1:4" ht="12.75">
      <c r="A1488" s="179" t="s">
        <v>1075</v>
      </c>
      <c r="B1488" s="179" t="s">
        <v>2125</v>
      </c>
      <c r="C1488" s="187">
        <v>11300</v>
      </c>
      <c r="D1488" s="188">
        <v>9.2</v>
      </c>
    </row>
    <row r="1489" spans="1:4" ht="12.75">
      <c r="A1489" s="179" t="s">
        <v>1075</v>
      </c>
      <c r="B1489" s="179" t="s">
        <v>2126</v>
      </c>
      <c r="C1489" s="187">
        <v>11300</v>
      </c>
      <c r="D1489" s="188">
        <v>9.2</v>
      </c>
    </row>
    <row r="1490" spans="1:4" ht="12.75">
      <c r="A1490" s="179" t="s">
        <v>1075</v>
      </c>
      <c r="B1490" s="179" t="s">
        <v>2127</v>
      </c>
      <c r="C1490" s="187">
        <v>13000</v>
      </c>
      <c r="D1490" s="188">
        <v>9.4</v>
      </c>
    </row>
    <row r="1491" spans="1:4" ht="12.75">
      <c r="A1491" s="179" t="s">
        <v>1075</v>
      </c>
      <c r="B1491" s="179" t="s">
        <v>2128</v>
      </c>
      <c r="C1491" s="187">
        <v>13000</v>
      </c>
      <c r="D1491" s="188">
        <v>8.2</v>
      </c>
    </row>
    <row r="1492" spans="1:4" ht="12.75">
      <c r="A1492" s="179" t="s">
        <v>1075</v>
      </c>
      <c r="B1492" s="179" t="s">
        <v>2129</v>
      </c>
      <c r="C1492" s="187">
        <v>13000</v>
      </c>
      <c r="D1492" s="188">
        <v>9.4</v>
      </c>
    </row>
    <row r="1493" spans="1:4" ht="12.75">
      <c r="A1493" s="179" t="s">
        <v>1075</v>
      </c>
      <c r="B1493" s="179" t="s">
        <v>2130</v>
      </c>
      <c r="C1493" s="187">
        <v>13000</v>
      </c>
      <c r="D1493" s="188">
        <v>9.4</v>
      </c>
    </row>
    <row r="1494" spans="1:4" ht="12.75">
      <c r="A1494" s="179" t="s">
        <v>1075</v>
      </c>
      <c r="B1494" s="179" t="s">
        <v>2131</v>
      </c>
      <c r="C1494" s="187">
        <v>13000</v>
      </c>
      <c r="D1494" s="188">
        <v>9.4</v>
      </c>
    </row>
    <row r="1495" spans="1:4" ht="12.75">
      <c r="A1495" s="179" t="s">
        <v>1075</v>
      </c>
      <c r="B1495" s="179" t="s">
        <v>2132</v>
      </c>
      <c r="C1495" s="187">
        <v>13000</v>
      </c>
      <c r="D1495" s="188">
        <v>9.4</v>
      </c>
    </row>
    <row r="1496" spans="1:4" ht="12.75">
      <c r="A1496" s="179" t="s">
        <v>1075</v>
      </c>
      <c r="B1496" s="179" t="s">
        <v>2133</v>
      </c>
      <c r="C1496" s="187">
        <v>13000</v>
      </c>
      <c r="D1496" s="188">
        <v>9.4</v>
      </c>
    </row>
    <row r="1497" spans="1:4" ht="12.75">
      <c r="A1497" s="179" t="s">
        <v>1075</v>
      </c>
      <c r="B1497" s="179" t="s">
        <v>2134</v>
      </c>
      <c r="C1497" s="187">
        <v>13000</v>
      </c>
      <c r="D1497" s="188">
        <v>9.4</v>
      </c>
    </row>
    <row r="1498" spans="1:4" ht="12.75">
      <c r="A1498" s="179" t="s">
        <v>1075</v>
      </c>
      <c r="B1498" s="179" t="s">
        <v>2135</v>
      </c>
      <c r="C1498" s="187">
        <v>13000</v>
      </c>
      <c r="D1498" s="188">
        <v>9.4</v>
      </c>
    </row>
    <row r="1499" spans="1:4" ht="12.75">
      <c r="A1499" s="179" t="s">
        <v>1075</v>
      </c>
      <c r="B1499" s="179" t="s">
        <v>2136</v>
      </c>
      <c r="C1499" s="187">
        <v>13000</v>
      </c>
      <c r="D1499" s="188">
        <v>9.4</v>
      </c>
    </row>
    <row r="1500" spans="1:4" ht="12.75">
      <c r="A1500" s="179" t="s">
        <v>1075</v>
      </c>
      <c r="B1500" s="179" t="s">
        <v>2137</v>
      </c>
      <c r="C1500" s="187">
        <v>13000</v>
      </c>
      <c r="D1500" s="188">
        <v>9.4</v>
      </c>
    </row>
    <row r="1501" spans="1:4" ht="12.75">
      <c r="A1501" s="179" t="s">
        <v>1075</v>
      </c>
      <c r="B1501" s="179" t="s">
        <v>2138</v>
      </c>
      <c r="C1501" s="187">
        <v>13000</v>
      </c>
      <c r="D1501" s="188">
        <v>9.4</v>
      </c>
    </row>
    <row r="1502" spans="1:4" ht="12.75">
      <c r="A1502" s="179" t="s">
        <v>1075</v>
      </c>
      <c r="B1502" s="179" t="s">
        <v>2139</v>
      </c>
      <c r="C1502" s="187">
        <v>13000</v>
      </c>
      <c r="D1502" s="188">
        <v>9.4</v>
      </c>
    </row>
    <row r="1503" spans="1:4" ht="12.75">
      <c r="A1503" s="179" t="s">
        <v>1075</v>
      </c>
      <c r="B1503" s="179" t="s">
        <v>2140</v>
      </c>
      <c r="C1503" s="187">
        <v>13000</v>
      </c>
      <c r="D1503" s="188">
        <v>9.4</v>
      </c>
    </row>
    <row r="1504" spans="1:4" ht="12.75">
      <c r="A1504" s="179" t="s">
        <v>1075</v>
      </c>
      <c r="B1504" s="179" t="s">
        <v>2141</v>
      </c>
      <c r="C1504" s="187">
        <v>9500</v>
      </c>
      <c r="D1504" s="188">
        <v>10</v>
      </c>
    </row>
    <row r="1505" spans="1:4" ht="12.75">
      <c r="A1505" s="179" t="s">
        <v>1075</v>
      </c>
      <c r="B1505" s="179" t="s">
        <v>2142</v>
      </c>
      <c r="C1505" s="187">
        <v>6900</v>
      </c>
      <c r="D1505" s="188">
        <v>9.4</v>
      </c>
    </row>
    <row r="1506" spans="1:4" ht="12.75">
      <c r="A1506" s="179" t="s">
        <v>1075</v>
      </c>
      <c r="B1506" s="179" t="s">
        <v>2142</v>
      </c>
      <c r="C1506" s="187">
        <v>7000</v>
      </c>
      <c r="D1506" s="188">
        <v>10.1</v>
      </c>
    </row>
    <row r="1507" spans="1:4" ht="12.75">
      <c r="A1507" s="179" t="s">
        <v>1075</v>
      </c>
      <c r="B1507" s="179" t="s">
        <v>2143</v>
      </c>
      <c r="C1507" s="187">
        <v>6900</v>
      </c>
      <c r="D1507" s="188">
        <v>9.4</v>
      </c>
    </row>
    <row r="1508" spans="1:4" ht="12.75">
      <c r="A1508" s="179" t="s">
        <v>1075</v>
      </c>
      <c r="B1508" s="179" t="s">
        <v>2144</v>
      </c>
      <c r="C1508" s="187">
        <v>6900</v>
      </c>
      <c r="D1508" s="188">
        <v>9.4</v>
      </c>
    </row>
    <row r="1509" spans="1:4" ht="12.75">
      <c r="A1509" s="179" t="s">
        <v>1075</v>
      </c>
      <c r="B1509" s="179" t="s">
        <v>2145</v>
      </c>
      <c r="C1509" s="187">
        <v>6900</v>
      </c>
      <c r="D1509" s="188">
        <v>9.4</v>
      </c>
    </row>
    <row r="1510" spans="1:4" ht="12.75">
      <c r="A1510" s="179" t="s">
        <v>1075</v>
      </c>
      <c r="B1510" s="179" t="s">
        <v>2146</v>
      </c>
      <c r="C1510" s="187">
        <v>6900</v>
      </c>
      <c r="D1510" s="188">
        <v>9.4</v>
      </c>
    </row>
    <row r="1511" spans="1:4" ht="12.75">
      <c r="A1511" s="179" t="s">
        <v>1075</v>
      </c>
      <c r="B1511" s="179" t="s">
        <v>2147</v>
      </c>
      <c r="C1511" s="187">
        <v>6900</v>
      </c>
      <c r="D1511" s="188">
        <v>9.4</v>
      </c>
    </row>
    <row r="1512" spans="1:4" ht="12.75">
      <c r="A1512" s="179" t="s">
        <v>1075</v>
      </c>
      <c r="B1512" s="179" t="s">
        <v>2148</v>
      </c>
      <c r="C1512" s="187">
        <v>6900</v>
      </c>
      <c r="D1512" s="188">
        <v>9.4</v>
      </c>
    </row>
    <row r="1513" spans="1:4" ht="12.75">
      <c r="A1513" s="179" t="s">
        <v>1075</v>
      </c>
      <c r="B1513" s="179" t="s">
        <v>2149</v>
      </c>
      <c r="C1513" s="187">
        <v>8500</v>
      </c>
      <c r="D1513" s="188">
        <v>9.7</v>
      </c>
    </row>
    <row r="1514" spans="1:4" ht="12.75">
      <c r="A1514" s="179" t="s">
        <v>1075</v>
      </c>
      <c r="B1514" s="179" t="s">
        <v>2149</v>
      </c>
      <c r="C1514" s="187">
        <v>8500</v>
      </c>
      <c r="D1514" s="188">
        <v>10.1</v>
      </c>
    </row>
    <row r="1515" spans="1:4" ht="12.75">
      <c r="A1515" s="179" t="s">
        <v>1075</v>
      </c>
      <c r="B1515" s="179" t="s">
        <v>2150</v>
      </c>
      <c r="C1515" s="187">
        <v>8500</v>
      </c>
      <c r="D1515" s="188">
        <v>9.7</v>
      </c>
    </row>
    <row r="1516" spans="1:4" ht="12.75">
      <c r="A1516" s="179" t="s">
        <v>1075</v>
      </c>
      <c r="B1516" s="179" t="s">
        <v>2151</v>
      </c>
      <c r="C1516" s="187">
        <v>8500</v>
      </c>
      <c r="D1516" s="188">
        <v>9.7</v>
      </c>
    </row>
    <row r="1517" spans="1:4" ht="12.75">
      <c r="A1517" s="179" t="s">
        <v>1075</v>
      </c>
      <c r="B1517" s="179" t="s">
        <v>2152</v>
      </c>
      <c r="C1517" s="187">
        <v>8500</v>
      </c>
      <c r="D1517" s="188">
        <v>9.7</v>
      </c>
    </row>
    <row r="1518" spans="1:4" ht="12.75">
      <c r="A1518" s="179" t="s">
        <v>1075</v>
      </c>
      <c r="B1518" s="179" t="s">
        <v>2153</v>
      </c>
      <c r="C1518" s="187">
        <v>8500</v>
      </c>
      <c r="D1518" s="188">
        <v>9.7</v>
      </c>
    </row>
    <row r="1519" spans="1:4" ht="12.75">
      <c r="A1519" s="179" t="s">
        <v>1075</v>
      </c>
      <c r="B1519" s="179" t="s">
        <v>2154</v>
      </c>
      <c r="C1519" s="187">
        <v>8500</v>
      </c>
      <c r="D1519" s="188">
        <v>9.7</v>
      </c>
    </row>
    <row r="1520" spans="1:4" ht="12.75">
      <c r="A1520" s="179" t="s">
        <v>1075</v>
      </c>
      <c r="B1520" s="179" t="s">
        <v>2155</v>
      </c>
      <c r="C1520" s="187">
        <v>8500</v>
      </c>
      <c r="D1520" s="188">
        <v>9.7</v>
      </c>
    </row>
    <row r="1521" spans="1:4" ht="12.75">
      <c r="A1521" s="179" t="s">
        <v>1075</v>
      </c>
      <c r="B1521" s="179" t="s">
        <v>2156</v>
      </c>
      <c r="C1521" s="187">
        <v>10500</v>
      </c>
      <c r="D1521" s="188">
        <v>8.9</v>
      </c>
    </row>
    <row r="1522" spans="1:4" ht="12.75">
      <c r="A1522" s="179" t="s">
        <v>1075</v>
      </c>
      <c r="B1522" s="179" t="s">
        <v>2156</v>
      </c>
      <c r="C1522" s="187">
        <v>10600</v>
      </c>
      <c r="D1522" s="188">
        <v>9.2</v>
      </c>
    </row>
    <row r="1523" spans="1:4" ht="12.75">
      <c r="A1523" s="179" t="s">
        <v>1075</v>
      </c>
      <c r="B1523" s="179" t="s">
        <v>2157</v>
      </c>
      <c r="C1523" s="187">
        <v>10500</v>
      </c>
      <c r="D1523" s="188">
        <v>8.9</v>
      </c>
    </row>
    <row r="1524" spans="1:4" ht="12.75">
      <c r="A1524" s="179" t="s">
        <v>1075</v>
      </c>
      <c r="B1524" s="179" t="s">
        <v>2158</v>
      </c>
      <c r="C1524" s="187">
        <v>10500</v>
      </c>
      <c r="D1524" s="188">
        <v>8.9</v>
      </c>
    </row>
    <row r="1525" spans="1:4" ht="12.75">
      <c r="A1525" s="179" t="s">
        <v>1075</v>
      </c>
      <c r="B1525" s="179" t="s">
        <v>2159</v>
      </c>
      <c r="C1525" s="187">
        <v>10500</v>
      </c>
      <c r="D1525" s="188">
        <v>8.9</v>
      </c>
    </row>
    <row r="1526" spans="1:4" ht="12.75">
      <c r="A1526" s="179" t="s">
        <v>1075</v>
      </c>
      <c r="B1526" s="179" t="s">
        <v>2160</v>
      </c>
      <c r="C1526" s="187">
        <v>10500</v>
      </c>
      <c r="D1526" s="188">
        <v>8.9</v>
      </c>
    </row>
    <row r="1527" spans="1:4" ht="12.75">
      <c r="A1527" s="179" t="s">
        <v>1075</v>
      </c>
      <c r="B1527" s="179" t="s">
        <v>2161</v>
      </c>
      <c r="C1527" s="187">
        <v>10500</v>
      </c>
      <c r="D1527" s="188">
        <v>8.9</v>
      </c>
    </row>
    <row r="1528" spans="1:4" ht="12.75">
      <c r="A1528" s="179" t="s">
        <v>1075</v>
      </c>
      <c r="B1528" s="179" t="s">
        <v>2162</v>
      </c>
      <c r="C1528" s="187">
        <v>10500</v>
      </c>
      <c r="D1528" s="188">
        <v>8.9</v>
      </c>
    </row>
    <row r="1529" spans="1:4" ht="12.75">
      <c r="A1529" s="179" t="s">
        <v>1075</v>
      </c>
      <c r="B1529" s="179" t="s">
        <v>2163</v>
      </c>
      <c r="C1529" s="187">
        <v>14100</v>
      </c>
      <c r="D1529" s="188">
        <v>9.2</v>
      </c>
    </row>
    <row r="1530" spans="1:4" ht="12.75">
      <c r="A1530" s="179" t="s">
        <v>1075</v>
      </c>
      <c r="B1530" s="179" t="s">
        <v>2163</v>
      </c>
      <c r="C1530" s="187">
        <v>14200</v>
      </c>
      <c r="D1530" s="188">
        <v>9.3</v>
      </c>
    </row>
    <row r="1531" spans="1:4" ht="12.75">
      <c r="A1531" s="179" t="s">
        <v>1075</v>
      </c>
      <c r="B1531" s="179" t="s">
        <v>2164</v>
      </c>
      <c r="C1531" s="187">
        <v>14200</v>
      </c>
      <c r="D1531" s="188">
        <v>9.2</v>
      </c>
    </row>
    <row r="1532" spans="1:4" ht="12.75">
      <c r="A1532" s="179" t="s">
        <v>1075</v>
      </c>
      <c r="B1532" s="179" t="s">
        <v>2165</v>
      </c>
      <c r="C1532" s="187">
        <v>14200</v>
      </c>
      <c r="D1532" s="188">
        <v>9.2</v>
      </c>
    </row>
    <row r="1533" spans="1:4" ht="12.75">
      <c r="A1533" s="179" t="s">
        <v>1075</v>
      </c>
      <c r="B1533" s="179" t="s">
        <v>2166</v>
      </c>
      <c r="C1533" s="187">
        <v>14200</v>
      </c>
      <c r="D1533" s="188">
        <v>9.2</v>
      </c>
    </row>
    <row r="1534" spans="1:4" ht="12.75">
      <c r="A1534" s="179" t="s">
        <v>1075</v>
      </c>
      <c r="B1534" s="179" t="s">
        <v>2167</v>
      </c>
      <c r="C1534" s="187">
        <v>14200</v>
      </c>
      <c r="D1534" s="188">
        <v>9.2</v>
      </c>
    </row>
    <row r="1535" spans="1:4" ht="12.75">
      <c r="A1535" s="179" t="s">
        <v>1075</v>
      </c>
      <c r="B1535" s="179" t="s">
        <v>2168</v>
      </c>
      <c r="C1535" s="187">
        <v>14200</v>
      </c>
      <c r="D1535" s="188">
        <v>9.2</v>
      </c>
    </row>
    <row r="1536" spans="1:4" ht="12.75">
      <c r="A1536" s="179" t="s">
        <v>1075</v>
      </c>
      <c r="B1536" s="179" t="s">
        <v>2169</v>
      </c>
      <c r="C1536" s="187">
        <v>14200</v>
      </c>
      <c r="D1536" s="188">
        <v>9.2</v>
      </c>
    </row>
    <row r="1537" spans="1:4" ht="12.75">
      <c r="A1537" s="179" t="s">
        <v>1075</v>
      </c>
      <c r="B1537" s="179" t="s">
        <v>2170</v>
      </c>
      <c r="C1537" s="187">
        <v>7200</v>
      </c>
      <c r="D1537" s="188">
        <v>9.7</v>
      </c>
    </row>
    <row r="1538" spans="1:4" ht="12.75">
      <c r="A1538" s="179" t="s">
        <v>1075</v>
      </c>
      <c r="B1538" s="179" t="s">
        <v>2171</v>
      </c>
      <c r="C1538" s="187">
        <v>7200</v>
      </c>
      <c r="D1538" s="188">
        <v>9.7</v>
      </c>
    </row>
    <row r="1539" spans="1:4" ht="12.75">
      <c r="A1539" s="179" t="s">
        <v>1075</v>
      </c>
      <c r="B1539" s="179" t="s">
        <v>2172</v>
      </c>
      <c r="C1539" s="187">
        <v>7200</v>
      </c>
      <c r="D1539" s="188">
        <v>9.7</v>
      </c>
    </row>
    <row r="1540" spans="1:4" ht="12.75">
      <c r="A1540" s="179" t="s">
        <v>1075</v>
      </c>
      <c r="B1540" s="179" t="s">
        <v>2173</v>
      </c>
      <c r="C1540" s="187">
        <v>9400</v>
      </c>
      <c r="D1540" s="188">
        <v>9.3</v>
      </c>
    </row>
    <row r="1541" spans="1:4" ht="12.75">
      <c r="A1541" s="179" t="s">
        <v>1075</v>
      </c>
      <c r="B1541" s="179" t="s">
        <v>2174</v>
      </c>
      <c r="C1541" s="187">
        <v>9400</v>
      </c>
      <c r="D1541" s="188">
        <v>9.3</v>
      </c>
    </row>
    <row r="1542" spans="1:4" ht="12.75">
      <c r="A1542" s="179" t="s">
        <v>1075</v>
      </c>
      <c r="B1542" s="179" t="s">
        <v>2175</v>
      </c>
      <c r="C1542" s="187">
        <v>9400</v>
      </c>
      <c r="D1542" s="188">
        <v>9.3</v>
      </c>
    </row>
    <row r="1543" spans="1:4" ht="12.75">
      <c r="A1543" s="179" t="s">
        <v>1075</v>
      </c>
      <c r="B1543" s="179" t="s">
        <v>2176</v>
      </c>
      <c r="C1543" s="187">
        <v>11300</v>
      </c>
      <c r="D1543" s="188">
        <v>8.5</v>
      </c>
    </row>
    <row r="1544" spans="1:4" ht="12.75">
      <c r="A1544" s="179" t="s">
        <v>1075</v>
      </c>
      <c r="B1544" s="179" t="s">
        <v>2177</v>
      </c>
      <c r="C1544" s="187">
        <v>11300</v>
      </c>
      <c r="D1544" s="188">
        <v>8.5</v>
      </c>
    </row>
    <row r="1545" spans="1:4" ht="12.75">
      <c r="A1545" s="179" t="s">
        <v>1075</v>
      </c>
      <c r="B1545" s="179" t="s">
        <v>2178</v>
      </c>
      <c r="C1545" s="187">
        <v>11300</v>
      </c>
      <c r="D1545" s="188">
        <v>8.5</v>
      </c>
    </row>
    <row r="1546" spans="1:4" ht="12.75">
      <c r="A1546" s="179" t="s">
        <v>1075</v>
      </c>
      <c r="B1546" s="179" t="s">
        <v>2179</v>
      </c>
      <c r="C1546" s="187">
        <v>6800</v>
      </c>
      <c r="D1546" s="188">
        <v>9.6</v>
      </c>
    </row>
    <row r="1547" spans="1:4" ht="12.75">
      <c r="A1547" s="179" t="s">
        <v>1075</v>
      </c>
      <c r="B1547" s="179" t="s">
        <v>2179</v>
      </c>
      <c r="C1547" s="187">
        <v>6800</v>
      </c>
      <c r="D1547" s="188">
        <v>9.6</v>
      </c>
    </row>
    <row r="1548" spans="1:4" ht="12.75">
      <c r="A1548" s="179" t="s">
        <v>1075</v>
      </c>
      <c r="B1548" s="179" t="s">
        <v>2179</v>
      </c>
      <c r="C1548" s="187">
        <v>6800</v>
      </c>
      <c r="D1548" s="188">
        <v>9.6</v>
      </c>
    </row>
    <row r="1549" spans="1:4" ht="12.75">
      <c r="A1549" s="179" t="s">
        <v>1075</v>
      </c>
      <c r="B1549" s="179" t="s">
        <v>2180</v>
      </c>
      <c r="C1549" s="187">
        <v>6800</v>
      </c>
      <c r="D1549" s="188">
        <v>9.6</v>
      </c>
    </row>
    <row r="1550" spans="1:4" ht="12.75">
      <c r="A1550" s="179" t="s">
        <v>1075</v>
      </c>
      <c r="B1550" s="179" t="s">
        <v>2181</v>
      </c>
      <c r="C1550" s="187">
        <v>6800</v>
      </c>
      <c r="D1550" s="188">
        <v>9.6</v>
      </c>
    </row>
    <row r="1551" spans="1:4" ht="12.75">
      <c r="A1551" s="179" t="s">
        <v>1075</v>
      </c>
      <c r="B1551" s="179" t="s">
        <v>2182</v>
      </c>
      <c r="C1551" s="187">
        <v>6800</v>
      </c>
      <c r="D1551" s="188">
        <v>9.6</v>
      </c>
    </row>
    <row r="1552" spans="1:4" ht="12.75">
      <c r="A1552" s="179" t="s">
        <v>1075</v>
      </c>
      <c r="B1552" s="179" t="s">
        <v>2183</v>
      </c>
      <c r="C1552" s="187">
        <v>8600</v>
      </c>
      <c r="D1552" s="188">
        <v>9.2</v>
      </c>
    </row>
    <row r="1553" spans="1:4" ht="12.75">
      <c r="A1553" s="179" t="s">
        <v>1075</v>
      </c>
      <c r="B1553" s="179" t="s">
        <v>2183</v>
      </c>
      <c r="C1553" s="187">
        <v>8600</v>
      </c>
      <c r="D1553" s="188">
        <v>9.2</v>
      </c>
    </row>
    <row r="1554" spans="1:4" ht="12.75">
      <c r="A1554" s="179" t="s">
        <v>1075</v>
      </c>
      <c r="B1554" s="179" t="s">
        <v>2184</v>
      </c>
      <c r="C1554" s="187">
        <v>8600</v>
      </c>
      <c r="D1554" s="188">
        <v>9.2</v>
      </c>
    </row>
    <row r="1555" spans="1:4" ht="12.75">
      <c r="A1555" s="179" t="s">
        <v>1075</v>
      </c>
      <c r="B1555" s="179" t="s">
        <v>2185</v>
      </c>
      <c r="C1555" s="187">
        <v>8600</v>
      </c>
      <c r="D1555" s="188">
        <v>9.2</v>
      </c>
    </row>
    <row r="1556" spans="1:4" ht="12.75">
      <c r="A1556" s="179" t="s">
        <v>1075</v>
      </c>
      <c r="B1556" s="179" t="s">
        <v>2186</v>
      </c>
      <c r="C1556" s="187">
        <v>8600</v>
      </c>
      <c r="D1556" s="188">
        <v>9.2</v>
      </c>
    </row>
    <row r="1557" spans="1:4" ht="12.75">
      <c r="A1557" s="179" t="s">
        <v>1075</v>
      </c>
      <c r="B1557" s="179" t="s">
        <v>2187</v>
      </c>
      <c r="C1557" s="187">
        <v>8600</v>
      </c>
      <c r="D1557" s="188">
        <v>9.2</v>
      </c>
    </row>
    <row r="1558" spans="1:4" ht="12.75">
      <c r="A1558" s="179" t="s">
        <v>1075</v>
      </c>
      <c r="B1558" s="179" t="s">
        <v>2188</v>
      </c>
      <c r="C1558" s="187">
        <v>10900</v>
      </c>
      <c r="D1558" s="188">
        <v>8.9</v>
      </c>
    </row>
    <row r="1559" spans="1:4" ht="12.75">
      <c r="A1559" s="179" t="s">
        <v>1075</v>
      </c>
      <c r="B1559" s="179" t="s">
        <v>2188</v>
      </c>
      <c r="C1559" s="187">
        <v>10900</v>
      </c>
      <c r="D1559" s="188">
        <v>8.9</v>
      </c>
    </row>
    <row r="1560" spans="1:4" ht="12.75">
      <c r="A1560" s="179" t="s">
        <v>1075</v>
      </c>
      <c r="B1560" s="179" t="s">
        <v>2188</v>
      </c>
      <c r="C1560" s="187">
        <v>10900</v>
      </c>
      <c r="D1560" s="188">
        <v>8.9</v>
      </c>
    </row>
    <row r="1561" spans="1:4" ht="12.75">
      <c r="A1561" s="179" t="s">
        <v>1075</v>
      </c>
      <c r="B1561" s="179" t="s">
        <v>2189</v>
      </c>
      <c r="C1561" s="187">
        <v>10900</v>
      </c>
      <c r="D1561" s="188">
        <v>8.9</v>
      </c>
    </row>
    <row r="1562" spans="1:4" ht="12.75">
      <c r="A1562" s="179" t="s">
        <v>1075</v>
      </c>
      <c r="B1562" s="179" t="s">
        <v>2190</v>
      </c>
      <c r="C1562" s="187">
        <v>10900</v>
      </c>
      <c r="D1562" s="188">
        <v>8.9</v>
      </c>
    </row>
    <row r="1563" spans="1:4" ht="12.75">
      <c r="A1563" s="179" t="s">
        <v>1075</v>
      </c>
      <c r="B1563" s="179" t="s">
        <v>2191</v>
      </c>
      <c r="C1563" s="187">
        <v>10900</v>
      </c>
      <c r="D1563" s="188">
        <v>8.9</v>
      </c>
    </row>
    <row r="1564" spans="1:4" ht="12.75">
      <c r="A1564" s="179" t="s">
        <v>1075</v>
      </c>
      <c r="B1564" s="179" t="s">
        <v>2192</v>
      </c>
      <c r="C1564" s="187">
        <v>13100</v>
      </c>
      <c r="D1564" s="188">
        <v>8.4</v>
      </c>
    </row>
    <row r="1565" spans="1:4" ht="12.75">
      <c r="A1565" s="179" t="s">
        <v>1075</v>
      </c>
      <c r="B1565" s="179" t="s">
        <v>2192</v>
      </c>
      <c r="C1565" s="187">
        <v>13100</v>
      </c>
      <c r="D1565" s="188">
        <v>8.4</v>
      </c>
    </row>
    <row r="1566" spans="1:4" ht="12.75">
      <c r="A1566" s="179" t="s">
        <v>1075</v>
      </c>
      <c r="B1566" s="179" t="s">
        <v>2192</v>
      </c>
      <c r="C1566" s="187">
        <v>13100</v>
      </c>
      <c r="D1566" s="188">
        <v>8.4</v>
      </c>
    </row>
    <row r="1567" spans="1:4" ht="12.75">
      <c r="A1567" s="179" t="s">
        <v>1075</v>
      </c>
      <c r="B1567" s="179" t="s">
        <v>2193</v>
      </c>
      <c r="C1567" s="187">
        <v>13100</v>
      </c>
      <c r="D1567" s="188">
        <v>8.4</v>
      </c>
    </row>
    <row r="1568" spans="1:4" ht="12.75">
      <c r="A1568" s="179" t="s">
        <v>1075</v>
      </c>
      <c r="B1568" s="179" t="s">
        <v>2194</v>
      </c>
      <c r="C1568" s="187">
        <v>13100</v>
      </c>
      <c r="D1568" s="188">
        <v>8.4</v>
      </c>
    </row>
    <row r="1569" spans="1:4" ht="12.75">
      <c r="A1569" s="179" t="s">
        <v>1075</v>
      </c>
      <c r="B1569" s="179" t="s">
        <v>2195</v>
      </c>
      <c r="C1569" s="187">
        <v>13100</v>
      </c>
      <c r="D1569" s="188">
        <v>8.4</v>
      </c>
    </row>
    <row r="1570" spans="1:4" ht="12.75">
      <c r="A1570" s="179" t="s">
        <v>1075</v>
      </c>
      <c r="B1570" s="179" t="s">
        <v>2196</v>
      </c>
      <c r="C1570" s="187">
        <v>18500</v>
      </c>
      <c r="D1570" s="188">
        <v>7.7</v>
      </c>
    </row>
    <row r="1571" spans="1:4" ht="12.75">
      <c r="A1571" s="179" t="s">
        <v>1075</v>
      </c>
      <c r="B1571" s="179" t="s">
        <v>2197</v>
      </c>
      <c r="C1571" s="187">
        <v>18500</v>
      </c>
      <c r="D1571" s="188">
        <v>7.7</v>
      </c>
    </row>
    <row r="1572" spans="1:4" ht="12.75">
      <c r="A1572" s="179" t="s">
        <v>1075</v>
      </c>
      <c r="B1572" s="179" t="s">
        <v>2198</v>
      </c>
      <c r="C1572" s="187">
        <v>20000</v>
      </c>
      <c r="D1572" s="188">
        <v>8</v>
      </c>
    </row>
    <row r="1573" spans="1:4" ht="12.75">
      <c r="A1573" s="179" t="s">
        <v>1075</v>
      </c>
      <c r="B1573" s="179" t="s">
        <v>2199</v>
      </c>
      <c r="C1573" s="187">
        <v>7300</v>
      </c>
      <c r="D1573" s="188">
        <v>10.3</v>
      </c>
    </row>
    <row r="1574" spans="1:4" ht="12.75">
      <c r="A1574" s="179" t="s">
        <v>1075</v>
      </c>
      <c r="B1574" s="179" t="s">
        <v>2200</v>
      </c>
      <c r="C1574" s="187">
        <v>7300</v>
      </c>
      <c r="D1574" s="188">
        <v>10.3</v>
      </c>
    </row>
    <row r="1575" spans="1:4" ht="12.75">
      <c r="A1575" s="179" t="s">
        <v>1075</v>
      </c>
      <c r="B1575" s="179" t="s">
        <v>2201</v>
      </c>
      <c r="C1575" s="187">
        <v>7300</v>
      </c>
      <c r="D1575" s="188">
        <v>10.3</v>
      </c>
    </row>
    <row r="1576" spans="1:4" ht="12.75">
      <c r="A1576" s="179" t="s">
        <v>1075</v>
      </c>
      <c r="B1576" s="179" t="s">
        <v>2202</v>
      </c>
      <c r="C1576" s="187">
        <v>7300</v>
      </c>
      <c r="D1576" s="188">
        <v>10.3</v>
      </c>
    </row>
    <row r="1577" spans="1:4" ht="12.75">
      <c r="A1577" s="179" t="s">
        <v>1075</v>
      </c>
      <c r="B1577" s="179" t="s">
        <v>2203</v>
      </c>
      <c r="C1577" s="187">
        <v>7300</v>
      </c>
      <c r="D1577" s="188">
        <v>10.3</v>
      </c>
    </row>
    <row r="1578" spans="1:4" ht="12.75">
      <c r="A1578" s="179" t="s">
        <v>1075</v>
      </c>
      <c r="B1578" s="179" t="s">
        <v>2204</v>
      </c>
      <c r="C1578" s="187">
        <v>7300</v>
      </c>
      <c r="D1578" s="188">
        <v>10.3</v>
      </c>
    </row>
    <row r="1579" spans="1:4" ht="12.75">
      <c r="A1579" s="179" t="s">
        <v>1075</v>
      </c>
      <c r="B1579" s="179" t="s">
        <v>2205</v>
      </c>
      <c r="C1579" s="187">
        <v>7300</v>
      </c>
      <c r="D1579" s="188">
        <v>10.3</v>
      </c>
    </row>
    <row r="1580" spans="1:4" ht="12.75">
      <c r="A1580" s="179" t="s">
        <v>1075</v>
      </c>
      <c r="B1580" s="179" t="s">
        <v>2206</v>
      </c>
      <c r="C1580" s="187">
        <v>7300</v>
      </c>
      <c r="D1580" s="188">
        <v>10.3</v>
      </c>
    </row>
    <row r="1581" spans="1:4" ht="12.75">
      <c r="A1581" s="179" t="s">
        <v>1075</v>
      </c>
      <c r="B1581" s="179" t="s">
        <v>2207</v>
      </c>
      <c r="C1581" s="187">
        <v>7300</v>
      </c>
      <c r="D1581" s="188">
        <v>10.3</v>
      </c>
    </row>
    <row r="1582" spans="1:4" ht="12.75">
      <c r="A1582" s="179" t="s">
        <v>1075</v>
      </c>
      <c r="B1582" s="179" t="s">
        <v>2208</v>
      </c>
      <c r="C1582" s="187">
        <v>7300</v>
      </c>
      <c r="D1582" s="188">
        <v>10.3</v>
      </c>
    </row>
    <row r="1583" spans="1:4" ht="12.75">
      <c r="A1583" s="179" t="s">
        <v>1075</v>
      </c>
      <c r="B1583" s="179" t="s">
        <v>2209</v>
      </c>
      <c r="C1583" s="187">
        <v>7300</v>
      </c>
      <c r="D1583" s="188">
        <v>10.3</v>
      </c>
    </row>
    <row r="1584" spans="1:4" ht="12.75">
      <c r="A1584" s="179" t="s">
        <v>1075</v>
      </c>
      <c r="B1584" s="179" t="s">
        <v>2210</v>
      </c>
      <c r="C1584" s="187">
        <v>7300</v>
      </c>
      <c r="D1584" s="188">
        <v>10.3</v>
      </c>
    </row>
    <row r="1585" spans="1:4" ht="12.75">
      <c r="A1585" s="179" t="s">
        <v>1075</v>
      </c>
      <c r="B1585" s="179" t="s">
        <v>2211</v>
      </c>
      <c r="C1585" s="187">
        <v>9200</v>
      </c>
      <c r="D1585" s="188">
        <v>9.9</v>
      </c>
    </row>
    <row r="1586" spans="1:4" ht="12.75">
      <c r="A1586" s="179" t="s">
        <v>1075</v>
      </c>
      <c r="B1586" s="179" t="s">
        <v>2212</v>
      </c>
      <c r="C1586" s="187">
        <v>9200</v>
      </c>
      <c r="D1586" s="188">
        <v>9.9</v>
      </c>
    </row>
    <row r="1587" spans="1:4" ht="12.75">
      <c r="A1587" s="179" t="s">
        <v>1075</v>
      </c>
      <c r="B1587" s="179" t="s">
        <v>2213</v>
      </c>
      <c r="C1587" s="187">
        <v>9200</v>
      </c>
      <c r="D1587" s="188">
        <v>9.9</v>
      </c>
    </row>
    <row r="1588" spans="1:4" ht="12.75">
      <c r="A1588" s="179" t="s">
        <v>1075</v>
      </c>
      <c r="B1588" s="179" t="s">
        <v>2214</v>
      </c>
      <c r="C1588" s="187">
        <v>9200</v>
      </c>
      <c r="D1588" s="188">
        <v>9.9</v>
      </c>
    </row>
    <row r="1589" spans="1:4" ht="12.75">
      <c r="A1589" s="179" t="s">
        <v>1075</v>
      </c>
      <c r="B1589" s="179" t="s">
        <v>2215</v>
      </c>
      <c r="C1589" s="187">
        <v>9200</v>
      </c>
      <c r="D1589" s="188">
        <v>9.9</v>
      </c>
    </row>
    <row r="1590" spans="1:4" ht="12.75">
      <c r="A1590" s="179" t="s">
        <v>1075</v>
      </c>
      <c r="B1590" s="179" t="s">
        <v>2216</v>
      </c>
      <c r="C1590" s="187">
        <v>9200</v>
      </c>
      <c r="D1590" s="188">
        <v>9.9</v>
      </c>
    </row>
    <row r="1591" spans="1:4" ht="12.75">
      <c r="A1591" s="179" t="s">
        <v>1075</v>
      </c>
      <c r="B1591" s="179" t="s">
        <v>2217</v>
      </c>
      <c r="C1591" s="187">
        <v>9200</v>
      </c>
      <c r="D1591" s="188">
        <v>9.9</v>
      </c>
    </row>
    <row r="1592" spans="1:4" ht="12.75">
      <c r="A1592" s="179" t="s">
        <v>1075</v>
      </c>
      <c r="B1592" s="179" t="s">
        <v>2218</v>
      </c>
      <c r="C1592" s="187">
        <v>9200</v>
      </c>
      <c r="D1592" s="188">
        <v>9.9</v>
      </c>
    </row>
    <row r="1593" spans="1:4" ht="12.75">
      <c r="A1593" s="179" t="s">
        <v>1075</v>
      </c>
      <c r="B1593" s="179" t="s">
        <v>2219</v>
      </c>
      <c r="C1593" s="187">
        <v>9200</v>
      </c>
      <c r="D1593" s="188">
        <v>9.9</v>
      </c>
    </row>
    <row r="1594" spans="1:4" ht="12.75">
      <c r="A1594" s="179" t="s">
        <v>1075</v>
      </c>
      <c r="B1594" s="179" t="s">
        <v>2220</v>
      </c>
      <c r="C1594" s="187">
        <v>9200</v>
      </c>
      <c r="D1594" s="188">
        <v>9.9</v>
      </c>
    </row>
    <row r="1595" spans="1:4" ht="12.75">
      <c r="A1595" s="179" t="s">
        <v>1075</v>
      </c>
      <c r="B1595" s="179" t="s">
        <v>2221</v>
      </c>
      <c r="C1595" s="187">
        <v>9200</v>
      </c>
      <c r="D1595" s="188">
        <v>9.9</v>
      </c>
    </row>
    <row r="1596" spans="1:4" ht="12.75">
      <c r="A1596" s="179" t="s">
        <v>1075</v>
      </c>
      <c r="B1596" s="179" t="s">
        <v>2222</v>
      </c>
      <c r="C1596" s="187">
        <v>9200</v>
      </c>
      <c r="D1596" s="188">
        <v>9.9</v>
      </c>
    </row>
    <row r="1597" spans="1:4" ht="12.75">
      <c r="A1597" s="179" t="s">
        <v>1075</v>
      </c>
      <c r="B1597" s="179" t="s">
        <v>2223</v>
      </c>
      <c r="C1597" s="187">
        <v>9200</v>
      </c>
      <c r="D1597" s="188">
        <v>9.9</v>
      </c>
    </row>
    <row r="1598" spans="1:4" ht="12.75">
      <c r="A1598" s="179" t="s">
        <v>1075</v>
      </c>
      <c r="B1598" s="179" t="s">
        <v>2224</v>
      </c>
      <c r="C1598" s="187">
        <v>9200</v>
      </c>
      <c r="D1598" s="188">
        <v>9.9</v>
      </c>
    </row>
    <row r="1599" spans="1:4" ht="12.75">
      <c r="A1599" s="179" t="s">
        <v>1075</v>
      </c>
      <c r="B1599" s="179" t="s">
        <v>2225</v>
      </c>
      <c r="C1599" s="187">
        <v>9200</v>
      </c>
      <c r="D1599" s="188">
        <v>9.9</v>
      </c>
    </row>
    <row r="1600" spans="1:4" ht="12.75">
      <c r="A1600" s="179" t="s">
        <v>1075</v>
      </c>
      <c r="B1600" s="179" t="s">
        <v>2226</v>
      </c>
      <c r="C1600" s="187">
        <v>9200</v>
      </c>
      <c r="D1600" s="188">
        <v>9.9</v>
      </c>
    </row>
    <row r="1601" spans="1:4" ht="12.75">
      <c r="A1601" s="179" t="s">
        <v>1075</v>
      </c>
      <c r="B1601" s="179" t="s">
        <v>2227</v>
      </c>
      <c r="C1601" s="187">
        <v>9200</v>
      </c>
      <c r="D1601" s="188">
        <v>9.9</v>
      </c>
    </row>
    <row r="1602" spans="1:4" ht="12.75">
      <c r="A1602" s="179" t="s">
        <v>1075</v>
      </c>
      <c r="B1602" s="179" t="s">
        <v>2228</v>
      </c>
      <c r="C1602" s="187">
        <v>9200</v>
      </c>
      <c r="D1602" s="188">
        <v>9.9</v>
      </c>
    </row>
    <row r="1603" spans="1:4" ht="12.75">
      <c r="A1603" s="179" t="s">
        <v>1075</v>
      </c>
      <c r="B1603" s="179" t="s">
        <v>2229</v>
      </c>
      <c r="C1603" s="187">
        <v>9200</v>
      </c>
      <c r="D1603" s="188">
        <v>9.9</v>
      </c>
    </row>
    <row r="1604" spans="1:4" ht="12.75">
      <c r="A1604" s="179" t="s">
        <v>1075</v>
      </c>
      <c r="B1604" s="179" t="s">
        <v>2230</v>
      </c>
      <c r="C1604" s="187">
        <v>9200</v>
      </c>
      <c r="D1604" s="188">
        <v>9.9</v>
      </c>
    </row>
    <row r="1605" spans="1:4" ht="12.75">
      <c r="A1605" s="179" t="s">
        <v>1075</v>
      </c>
      <c r="B1605" s="179" t="s">
        <v>2231</v>
      </c>
      <c r="C1605" s="187">
        <v>12100</v>
      </c>
      <c r="D1605" s="188">
        <v>10.3</v>
      </c>
    </row>
    <row r="1606" spans="1:4" ht="12.75">
      <c r="A1606" s="179" t="s">
        <v>1075</v>
      </c>
      <c r="B1606" s="179" t="s">
        <v>2232</v>
      </c>
      <c r="C1606" s="187">
        <v>13100</v>
      </c>
      <c r="D1606" s="188">
        <v>10.3</v>
      </c>
    </row>
    <row r="1607" spans="1:4" ht="12.75">
      <c r="A1607" s="179" t="s">
        <v>1075</v>
      </c>
      <c r="B1607" s="179" t="s">
        <v>2233</v>
      </c>
      <c r="C1607" s="187">
        <v>12100</v>
      </c>
      <c r="D1607" s="188">
        <v>10.3</v>
      </c>
    </row>
    <row r="1608" spans="1:4" ht="12.75">
      <c r="A1608" s="179" t="s">
        <v>1075</v>
      </c>
      <c r="B1608" s="179" t="s">
        <v>2234</v>
      </c>
      <c r="C1608" s="187">
        <v>12100</v>
      </c>
      <c r="D1608" s="188">
        <v>10.3</v>
      </c>
    </row>
    <row r="1609" spans="1:4" ht="12.75">
      <c r="A1609" s="179" t="s">
        <v>1075</v>
      </c>
      <c r="B1609" s="179" t="s">
        <v>2235</v>
      </c>
      <c r="C1609" s="187">
        <v>12100</v>
      </c>
      <c r="D1609" s="188">
        <v>10.3</v>
      </c>
    </row>
    <row r="1610" spans="1:4" ht="12.75">
      <c r="A1610" s="179" t="s">
        <v>1075</v>
      </c>
      <c r="B1610" s="179" t="s">
        <v>2236</v>
      </c>
      <c r="C1610" s="187">
        <v>12100</v>
      </c>
      <c r="D1610" s="188">
        <v>10.3</v>
      </c>
    </row>
    <row r="1611" spans="1:4" ht="12.75">
      <c r="A1611" s="179" t="s">
        <v>1075</v>
      </c>
      <c r="B1611" s="179" t="s">
        <v>2237</v>
      </c>
      <c r="C1611" s="187">
        <v>12100</v>
      </c>
      <c r="D1611" s="188">
        <v>10.3</v>
      </c>
    </row>
    <row r="1612" spans="1:4" ht="12.75">
      <c r="A1612" s="179" t="s">
        <v>1075</v>
      </c>
      <c r="B1612" s="179" t="s">
        <v>2238</v>
      </c>
      <c r="C1612" s="187">
        <v>12100</v>
      </c>
      <c r="D1612" s="188">
        <v>10.3</v>
      </c>
    </row>
    <row r="1613" spans="1:4" ht="12.75">
      <c r="A1613" s="179" t="s">
        <v>1075</v>
      </c>
      <c r="B1613" s="179" t="s">
        <v>2239</v>
      </c>
      <c r="C1613" s="187">
        <v>12100</v>
      </c>
      <c r="D1613" s="188">
        <v>10.3</v>
      </c>
    </row>
    <row r="1614" spans="1:4" ht="12.75">
      <c r="A1614" s="179" t="s">
        <v>1075</v>
      </c>
      <c r="B1614" s="179" t="s">
        <v>2240</v>
      </c>
      <c r="C1614" s="187">
        <v>12100</v>
      </c>
      <c r="D1614" s="188">
        <v>10.3</v>
      </c>
    </row>
    <row r="1615" spans="1:4" ht="12.75">
      <c r="A1615" s="179" t="s">
        <v>1075</v>
      </c>
      <c r="B1615" s="179" t="s">
        <v>2241</v>
      </c>
      <c r="C1615" s="187">
        <v>12100</v>
      </c>
      <c r="D1615" s="188">
        <v>10.3</v>
      </c>
    </row>
    <row r="1616" spans="1:4" ht="12.75">
      <c r="A1616" s="179" t="s">
        <v>1075</v>
      </c>
      <c r="B1616" s="179" t="s">
        <v>2242</v>
      </c>
      <c r="C1616" s="187">
        <v>12100</v>
      </c>
      <c r="D1616" s="188">
        <v>10.3</v>
      </c>
    </row>
    <row r="1617" spans="1:4" ht="12.75">
      <c r="A1617" s="179" t="s">
        <v>1075</v>
      </c>
      <c r="B1617" s="179" t="s">
        <v>2243</v>
      </c>
      <c r="C1617" s="187">
        <v>12100</v>
      </c>
      <c r="D1617" s="188">
        <v>10.3</v>
      </c>
    </row>
    <row r="1618" spans="1:4" ht="12.75">
      <c r="A1618" s="179" t="s">
        <v>1075</v>
      </c>
      <c r="B1618" s="179" t="s">
        <v>2244</v>
      </c>
      <c r="C1618" s="187">
        <v>12100</v>
      </c>
      <c r="D1618" s="188">
        <v>10.3</v>
      </c>
    </row>
    <row r="1619" spans="1:4" ht="12.75">
      <c r="A1619" s="179" t="s">
        <v>1075</v>
      </c>
      <c r="B1619" s="179" t="s">
        <v>2245</v>
      </c>
      <c r="C1619" s="187">
        <v>12100</v>
      </c>
      <c r="D1619" s="188">
        <v>10.3</v>
      </c>
    </row>
    <row r="1620" spans="1:4" ht="12.75">
      <c r="A1620" s="179" t="s">
        <v>1075</v>
      </c>
      <c r="B1620" s="179" t="s">
        <v>2246</v>
      </c>
      <c r="C1620" s="187">
        <v>12100</v>
      </c>
      <c r="D1620" s="188">
        <v>10.3</v>
      </c>
    </row>
    <row r="1621" spans="1:4" ht="12.75">
      <c r="A1621" s="179" t="s">
        <v>1075</v>
      </c>
      <c r="B1621" s="179" t="s">
        <v>2247</v>
      </c>
      <c r="C1621" s="187">
        <v>12100</v>
      </c>
      <c r="D1621" s="188">
        <v>10.3</v>
      </c>
    </row>
    <row r="1622" spans="1:4" ht="12.75">
      <c r="A1622" s="179" t="s">
        <v>1075</v>
      </c>
      <c r="B1622" s="179" t="s">
        <v>2248</v>
      </c>
      <c r="C1622" s="187">
        <v>12100</v>
      </c>
      <c r="D1622" s="188">
        <v>10.3</v>
      </c>
    </row>
    <row r="1623" spans="1:4" ht="12.75">
      <c r="A1623" s="179" t="s">
        <v>1075</v>
      </c>
      <c r="B1623" s="179" t="s">
        <v>2249</v>
      </c>
      <c r="C1623" s="187">
        <v>12100</v>
      </c>
      <c r="D1623" s="188">
        <v>10.3</v>
      </c>
    </row>
    <row r="1624" spans="1:4" ht="12.75">
      <c r="A1624" s="179" t="s">
        <v>1075</v>
      </c>
      <c r="B1624" s="179" t="s">
        <v>2250</v>
      </c>
      <c r="C1624" s="187">
        <v>12100</v>
      </c>
      <c r="D1624" s="188">
        <v>10.3</v>
      </c>
    </row>
    <row r="1625" spans="1:4" ht="12.75">
      <c r="A1625" s="179" t="s">
        <v>1075</v>
      </c>
      <c r="B1625" s="179" t="s">
        <v>2251</v>
      </c>
      <c r="C1625" s="187">
        <v>12100</v>
      </c>
      <c r="D1625" s="188">
        <v>10.3</v>
      </c>
    </row>
    <row r="1626" spans="1:4" ht="12.75">
      <c r="A1626" s="179" t="s">
        <v>1075</v>
      </c>
      <c r="B1626" s="179" t="s">
        <v>2252</v>
      </c>
      <c r="C1626" s="187">
        <v>14600</v>
      </c>
      <c r="D1626" s="188">
        <v>9.6</v>
      </c>
    </row>
    <row r="1627" spans="1:4" ht="12.75">
      <c r="A1627" s="179" t="s">
        <v>1075</v>
      </c>
      <c r="B1627" s="179" t="s">
        <v>2253</v>
      </c>
      <c r="C1627" s="187">
        <v>14600</v>
      </c>
      <c r="D1627" s="188">
        <v>9.6</v>
      </c>
    </row>
    <row r="1628" spans="1:4" ht="12.75">
      <c r="A1628" s="179" t="s">
        <v>1075</v>
      </c>
      <c r="B1628" s="179" t="s">
        <v>2254</v>
      </c>
      <c r="C1628" s="187">
        <v>14600</v>
      </c>
      <c r="D1628" s="188">
        <v>9.6</v>
      </c>
    </row>
    <row r="1629" spans="1:4" ht="12.75">
      <c r="A1629" s="179" t="s">
        <v>1075</v>
      </c>
      <c r="B1629" s="179" t="s">
        <v>2255</v>
      </c>
      <c r="C1629" s="187">
        <v>16000</v>
      </c>
      <c r="D1629" s="188">
        <v>8.9</v>
      </c>
    </row>
    <row r="1630" spans="1:4" ht="12.75">
      <c r="A1630" s="179" t="s">
        <v>1075</v>
      </c>
      <c r="B1630" s="179" t="s">
        <v>2256</v>
      </c>
      <c r="C1630" s="187">
        <v>14600</v>
      </c>
      <c r="D1630" s="188">
        <v>9.6</v>
      </c>
    </row>
    <row r="1631" spans="1:4" ht="12.75">
      <c r="A1631" s="179" t="s">
        <v>1075</v>
      </c>
      <c r="B1631" s="179" t="s">
        <v>2257</v>
      </c>
      <c r="C1631" s="187">
        <v>16000</v>
      </c>
      <c r="D1631" s="188">
        <v>8.9</v>
      </c>
    </row>
    <row r="1632" spans="1:4" ht="12.75">
      <c r="A1632" s="179" t="s">
        <v>1075</v>
      </c>
      <c r="B1632" s="179" t="s">
        <v>2258</v>
      </c>
      <c r="C1632" s="187">
        <v>14600</v>
      </c>
      <c r="D1632" s="188">
        <v>9.6</v>
      </c>
    </row>
    <row r="1633" spans="1:4" ht="12.75">
      <c r="A1633" s="179" t="s">
        <v>1075</v>
      </c>
      <c r="B1633" s="179" t="s">
        <v>2259</v>
      </c>
      <c r="C1633" s="187">
        <v>14600</v>
      </c>
      <c r="D1633" s="188">
        <v>9.6</v>
      </c>
    </row>
    <row r="1634" spans="1:4" ht="12.75">
      <c r="A1634" s="179" t="s">
        <v>1075</v>
      </c>
      <c r="B1634" s="179" t="s">
        <v>2260</v>
      </c>
      <c r="C1634" s="187">
        <v>14600</v>
      </c>
      <c r="D1634" s="188">
        <v>9.6</v>
      </c>
    </row>
    <row r="1635" spans="1:4" ht="12.75">
      <c r="A1635" s="179" t="s">
        <v>1075</v>
      </c>
      <c r="B1635" s="179" t="s">
        <v>2261</v>
      </c>
      <c r="C1635" s="187">
        <v>16000</v>
      </c>
      <c r="D1635" s="188">
        <v>8.9</v>
      </c>
    </row>
    <row r="1636" spans="1:4" ht="12.75">
      <c r="A1636" s="179" t="s">
        <v>1075</v>
      </c>
      <c r="B1636" s="179" t="s">
        <v>2262</v>
      </c>
      <c r="C1636" s="187">
        <v>14600</v>
      </c>
      <c r="D1636" s="188">
        <v>9.6</v>
      </c>
    </row>
    <row r="1637" spans="1:4" ht="12.75">
      <c r="A1637" s="179" t="s">
        <v>1075</v>
      </c>
      <c r="B1637" s="179" t="s">
        <v>2263</v>
      </c>
      <c r="C1637" s="187">
        <v>14600</v>
      </c>
      <c r="D1637" s="188">
        <v>9.6</v>
      </c>
    </row>
    <row r="1638" spans="1:4" ht="12.75">
      <c r="A1638" s="179" t="s">
        <v>1075</v>
      </c>
      <c r="B1638" s="179" t="s">
        <v>2264</v>
      </c>
      <c r="C1638" s="187">
        <v>14600</v>
      </c>
      <c r="D1638" s="188">
        <v>9.6</v>
      </c>
    </row>
    <row r="1639" spans="1:4" ht="12.75">
      <c r="A1639" s="179" t="s">
        <v>1075</v>
      </c>
      <c r="B1639" s="179" t="s">
        <v>2265</v>
      </c>
      <c r="C1639" s="187">
        <v>14600</v>
      </c>
      <c r="D1639" s="188">
        <v>9.6</v>
      </c>
    </row>
    <row r="1640" spans="1:4" ht="12.75">
      <c r="A1640" s="179" t="s">
        <v>1075</v>
      </c>
      <c r="B1640" s="179" t="s">
        <v>2266</v>
      </c>
      <c r="C1640" s="187">
        <v>16000</v>
      </c>
      <c r="D1640" s="188">
        <v>8.9</v>
      </c>
    </row>
    <row r="1641" spans="1:4" ht="12.75">
      <c r="A1641" s="179" t="s">
        <v>1075</v>
      </c>
      <c r="B1641" s="179" t="s">
        <v>2267</v>
      </c>
      <c r="C1641" s="187">
        <v>14600</v>
      </c>
      <c r="D1641" s="188">
        <v>9.6</v>
      </c>
    </row>
    <row r="1642" spans="1:4" ht="12.75">
      <c r="A1642" s="179" t="s">
        <v>1075</v>
      </c>
      <c r="B1642" s="179" t="s">
        <v>2268</v>
      </c>
      <c r="C1642" s="187">
        <v>16000</v>
      </c>
      <c r="D1642" s="188">
        <v>8.9</v>
      </c>
    </row>
    <row r="1643" spans="1:4" ht="12.75">
      <c r="A1643" s="179" t="s">
        <v>1075</v>
      </c>
      <c r="B1643" s="179" t="s">
        <v>2269</v>
      </c>
      <c r="C1643" s="187">
        <v>14600</v>
      </c>
      <c r="D1643" s="188">
        <v>9.6</v>
      </c>
    </row>
    <row r="1644" spans="1:4" ht="12.75">
      <c r="A1644" s="179" t="s">
        <v>1075</v>
      </c>
      <c r="B1644" s="179" t="s">
        <v>2270</v>
      </c>
      <c r="C1644" s="187">
        <v>14600</v>
      </c>
      <c r="D1644" s="188">
        <v>9.6</v>
      </c>
    </row>
    <row r="1645" spans="1:4" ht="12.75">
      <c r="A1645" s="179" t="s">
        <v>1075</v>
      </c>
      <c r="B1645" s="179" t="s">
        <v>2271</v>
      </c>
      <c r="C1645" s="187">
        <v>16000</v>
      </c>
      <c r="D1645" s="188">
        <v>8.9</v>
      </c>
    </row>
    <row r="1646" spans="1:4" ht="12.75">
      <c r="A1646" s="179" t="s">
        <v>1075</v>
      </c>
      <c r="B1646" s="179" t="s">
        <v>2272</v>
      </c>
      <c r="C1646" s="187">
        <v>14600</v>
      </c>
      <c r="D1646" s="188">
        <v>9.6</v>
      </c>
    </row>
    <row r="1647" spans="1:4" ht="12.75">
      <c r="A1647" s="179" t="s">
        <v>1075</v>
      </c>
      <c r="B1647" s="179" t="s">
        <v>2273</v>
      </c>
      <c r="C1647" s="187">
        <v>16000</v>
      </c>
      <c r="D1647" s="188">
        <v>8.9</v>
      </c>
    </row>
    <row r="1648" spans="1:4" ht="12.75">
      <c r="A1648" s="179" t="s">
        <v>1075</v>
      </c>
      <c r="B1648" s="179" t="s">
        <v>2274</v>
      </c>
      <c r="C1648" s="187">
        <v>14600</v>
      </c>
      <c r="D1648" s="188">
        <v>9.6</v>
      </c>
    </row>
    <row r="1649" spans="1:4" ht="12.75">
      <c r="A1649" s="179" t="s">
        <v>1075</v>
      </c>
      <c r="B1649" s="179" t="s">
        <v>2275</v>
      </c>
      <c r="C1649" s="187">
        <v>16000</v>
      </c>
      <c r="D1649" s="188">
        <v>8.9</v>
      </c>
    </row>
    <row r="1650" spans="1:4" ht="12.75">
      <c r="A1650" s="179" t="s">
        <v>1075</v>
      </c>
      <c r="B1650" s="179" t="s">
        <v>2276</v>
      </c>
      <c r="C1650" s="187">
        <v>14600</v>
      </c>
      <c r="D1650" s="188">
        <v>9.6</v>
      </c>
    </row>
    <row r="1651" spans="1:4" ht="12.75">
      <c r="A1651" s="179" t="s">
        <v>1075</v>
      </c>
      <c r="B1651" s="179" t="s">
        <v>2277</v>
      </c>
      <c r="C1651" s="187">
        <v>16000</v>
      </c>
      <c r="D1651" s="188">
        <v>8.9</v>
      </c>
    </row>
    <row r="1652" spans="1:4" ht="12.75">
      <c r="A1652" s="179" t="s">
        <v>1075</v>
      </c>
      <c r="B1652" s="179" t="s">
        <v>2278</v>
      </c>
      <c r="C1652" s="187">
        <v>14600</v>
      </c>
      <c r="D1652" s="188">
        <v>9.6</v>
      </c>
    </row>
    <row r="1653" spans="1:4" ht="12.75">
      <c r="A1653" s="179" t="s">
        <v>1075</v>
      </c>
      <c r="B1653" s="179" t="s">
        <v>2279</v>
      </c>
      <c r="C1653" s="187">
        <v>16000</v>
      </c>
      <c r="D1653" s="188">
        <v>8.9</v>
      </c>
    </row>
    <row r="1654" spans="1:4" ht="12.75">
      <c r="A1654" s="179" t="s">
        <v>1075</v>
      </c>
      <c r="B1654" s="179" t="s">
        <v>2280</v>
      </c>
      <c r="C1654" s="187">
        <v>16000</v>
      </c>
      <c r="D1654" s="188">
        <v>8.9</v>
      </c>
    </row>
    <row r="1655" spans="1:4" ht="12.75">
      <c r="A1655" s="179" t="s">
        <v>1075</v>
      </c>
      <c r="B1655" s="179" t="s">
        <v>2281</v>
      </c>
      <c r="C1655" s="187">
        <v>16000</v>
      </c>
      <c r="D1655" s="188">
        <v>8.9</v>
      </c>
    </row>
    <row r="1656" spans="1:4" ht="12.75">
      <c r="A1656" s="179" t="s">
        <v>1075</v>
      </c>
      <c r="B1656" s="179" t="s">
        <v>2282</v>
      </c>
      <c r="C1656" s="187">
        <v>16000</v>
      </c>
      <c r="D1656" s="188">
        <v>8.9</v>
      </c>
    </row>
    <row r="1657" spans="1:4" ht="12.75">
      <c r="A1657" s="179" t="s">
        <v>1075</v>
      </c>
      <c r="B1657" s="179" t="s">
        <v>2283</v>
      </c>
      <c r="C1657" s="187">
        <v>14600</v>
      </c>
      <c r="D1657" s="188">
        <v>9.6</v>
      </c>
    </row>
    <row r="1658" spans="1:4" ht="12.75">
      <c r="A1658" s="179" t="s">
        <v>1075</v>
      </c>
      <c r="B1658" s="179" t="s">
        <v>2284</v>
      </c>
      <c r="C1658" s="187">
        <v>16000</v>
      </c>
      <c r="D1658" s="188">
        <v>8.9</v>
      </c>
    </row>
    <row r="1659" spans="1:4" ht="12.75">
      <c r="A1659" s="179" t="s">
        <v>1075</v>
      </c>
      <c r="B1659" s="179" t="s">
        <v>2285</v>
      </c>
      <c r="C1659" s="187">
        <v>14600</v>
      </c>
      <c r="D1659" s="188">
        <v>9.6</v>
      </c>
    </row>
    <row r="1660" spans="1:4" ht="12.75">
      <c r="A1660" s="179" t="s">
        <v>1075</v>
      </c>
      <c r="B1660" s="179" t="s">
        <v>2286</v>
      </c>
      <c r="C1660" s="187">
        <v>16000</v>
      </c>
      <c r="D1660" s="188">
        <v>8.9</v>
      </c>
    </row>
    <row r="1661" spans="1:4" ht="12.75">
      <c r="A1661" s="179" t="s">
        <v>1075</v>
      </c>
      <c r="B1661" s="179" t="s">
        <v>2287</v>
      </c>
      <c r="C1661" s="187">
        <v>16000</v>
      </c>
      <c r="D1661" s="188">
        <v>8.9</v>
      </c>
    </row>
    <row r="1662" spans="1:4" ht="12.75">
      <c r="A1662" s="179" t="s">
        <v>1075</v>
      </c>
      <c r="B1662" s="179" t="s">
        <v>2288</v>
      </c>
      <c r="C1662" s="187">
        <v>14600</v>
      </c>
      <c r="D1662" s="188">
        <v>9.6</v>
      </c>
    </row>
    <row r="1663" spans="1:4" ht="12.75">
      <c r="A1663" s="179" t="s">
        <v>1075</v>
      </c>
      <c r="B1663" s="179" t="s">
        <v>2289</v>
      </c>
      <c r="C1663" s="187">
        <v>16000</v>
      </c>
      <c r="D1663" s="188">
        <v>8.9</v>
      </c>
    </row>
    <row r="1664" spans="1:4" ht="12.75">
      <c r="A1664" s="179" t="s">
        <v>1075</v>
      </c>
      <c r="B1664" s="179" t="s">
        <v>2290</v>
      </c>
      <c r="C1664" s="187">
        <v>7100</v>
      </c>
      <c r="D1664" s="188">
        <v>11.4</v>
      </c>
    </row>
    <row r="1665" spans="1:4" ht="12.75">
      <c r="A1665" s="179" t="s">
        <v>1075</v>
      </c>
      <c r="B1665" s="179" t="s">
        <v>2290</v>
      </c>
      <c r="C1665" s="187">
        <v>7200</v>
      </c>
      <c r="D1665" s="188">
        <v>11.6</v>
      </c>
    </row>
    <row r="1666" spans="1:4" ht="12.75">
      <c r="A1666" s="179" t="s">
        <v>1075</v>
      </c>
      <c r="B1666" s="179" t="s">
        <v>2291</v>
      </c>
      <c r="C1666" s="187">
        <v>7100</v>
      </c>
      <c r="D1666" s="188">
        <v>11.4</v>
      </c>
    </row>
    <row r="1667" spans="1:4" ht="12.75">
      <c r="A1667" s="179" t="s">
        <v>1075</v>
      </c>
      <c r="B1667" s="179" t="s">
        <v>2291</v>
      </c>
      <c r="C1667" s="187">
        <v>7200</v>
      </c>
      <c r="D1667" s="188">
        <v>11.6</v>
      </c>
    </row>
    <row r="1668" spans="1:4" ht="12.75">
      <c r="A1668" s="179" t="s">
        <v>1075</v>
      </c>
      <c r="B1668" s="179" t="s">
        <v>2292</v>
      </c>
      <c r="C1668" s="187">
        <v>7100</v>
      </c>
      <c r="D1668" s="188">
        <v>11.4</v>
      </c>
    </row>
    <row r="1669" spans="1:4" ht="12.75">
      <c r="A1669" s="179" t="s">
        <v>1075</v>
      </c>
      <c r="B1669" s="179" t="s">
        <v>2292</v>
      </c>
      <c r="C1669" s="187">
        <v>7200</v>
      </c>
      <c r="D1669" s="188">
        <v>11.6</v>
      </c>
    </row>
    <row r="1670" spans="1:4" ht="12.75">
      <c r="A1670" s="179" t="s">
        <v>1075</v>
      </c>
      <c r="B1670" s="179" t="s">
        <v>2293</v>
      </c>
      <c r="C1670" s="187">
        <v>7100</v>
      </c>
      <c r="D1670" s="188">
        <v>11.4</v>
      </c>
    </row>
    <row r="1671" spans="1:4" ht="12.75">
      <c r="A1671" s="179" t="s">
        <v>1075</v>
      </c>
      <c r="B1671" s="179" t="s">
        <v>2293</v>
      </c>
      <c r="C1671" s="187">
        <v>7200</v>
      </c>
      <c r="D1671" s="188">
        <v>11.6</v>
      </c>
    </row>
    <row r="1672" spans="1:4" ht="12.75">
      <c r="A1672" s="179" t="s">
        <v>1075</v>
      </c>
      <c r="B1672" s="179" t="s">
        <v>2294</v>
      </c>
      <c r="C1672" s="187">
        <v>9000</v>
      </c>
      <c r="D1672" s="188">
        <v>10.2</v>
      </c>
    </row>
    <row r="1673" spans="1:4" ht="12.75">
      <c r="A1673" s="179" t="s">
        <v>1075</v>
      </c>
      <c r="B1673" s="179" t="s">
        <v>2294</v>
      </c>
      <c r="C1673" s="187">
        <v>9100</v>
      </c>
      <c r="D1673" s="188">
        <v>10.4</v>
      </c>
    </row>
    <row r="1674" spans="1:4" ht="12.75">
      <c r="A1674" s="179" t="s">
        <v>1075</v>
      </c>
      <c r="B1674" s="179" t="s">
        <v>2295</v>
      </c>
      <c r="C1674" s="187">
        <v>9000</v>
      </c>
      <c r="D1674" s="188">
        <v>10.2</v>
      </c>
    </row>
    <row r="1675" spans="1:4" ht="12.75">
      <c r="A1675" s="179" t="s">
        <v>1075</v>
      </c>
      <c r="B1675" s="179" t="s">
        <v>2295</v>
      </c>
      <c r="C1675" s="187">
        <v>9100</v>
      </c>
      <c r="D1675" s="188">
        <v>10.4</v>
      </c>
    </row>
    <row r="1676" spans="1:4" ht="12.75">
      <c r="A1676" s="179" t="s">
        <v>1075</v>
      </c>
      <c r="B1676" s="179" t="s">
        <v>2296</v>
      </c>
      <c r="C1676" s="187">
        <v>9000</v>
      </c>
      <c r="D1676" s="188">
        <v>10.2</v>
      </c>
    </row>
    <row r="1677" spans="1:4" ht="12.75">
      <c r="A1677" s="179" t="s">
        <v>1075</v>
      </c>
      <c r="B1677" s="179" t="s">
        <v>2296</v>
      </c>
      <c r="C1677" s="187">
        <v>9100</v>
      </c>
      <c r="D1677" s="188">
        <v>10.4</v>
      </c>
    </row>
    <row r="1678" spans="1:4" ht="12.75">
      <c r="A1678" s="179" t="s">
        <v>1075</v>
      </c>
      <c r="B1678" s="179" t="s">
        <v>2297</v>
      </c>
      <c r="C1678" s="187">
        <v>9000</v>
      </c>
      <c r="D1678" s="188">
        <v>10.2</v>
      </c>
    </row>
    <row r="1679" spans="1:4" ht="12.75">
      <c r="A1679" s="179" t="s">
        <v>1075</v>
      </c>
      <c r="B1679" s="179" t="s">
        <v>2297</v>
      </c>
      <c r="C1679" s="187">
        <v>9100</v>
      </c>
      <c r="D1679" s="188">
        <v>10.4</v>
      </c>
    </row>
    <row r="1680" spans="1:4" ht="12.75">
      <c r="A1680" s="179" t="s">
        <v>1075</v>
      </c>
      <c r="B1680" s="179" t="s">
        <v>2298</v>
      </c>
      <c r="C1680" s="187">
        <v>9000</v>
      </c>
      <c r="D1680" s="188">
        <v>10.4</v>
      </c>
    </row>
    <row r="1681" spans="1:4" ht="12.75">
      <c r="A1681" s="179" t="s">
        <v>1075</v>
      </c>
      <c r="B1681" s="179" t="s">
        <v>2299</v>
      </c>
      <c r="C1681" s="187">
        <v>9000</v>
      </c>
      <c r="D1681" s="188">
        <v>10.4</v>
      </c>
    </row>
    <row r="1682" spans="1:4" ht="12.75">
      <c r="A1682" s="179" t="s">
        <v>1075</v>
      </c>
      <c r="B1682" s="179" t="s">
        <v>2300</v>
      </c>
      <c r="C1682" s="187">
        <v>9000</v>
      </c>
      <c r="D1682" s="188">
        <v>10.4</v>
      </c>
    </row>
    <row r="1683" spans="1:4" ht="12.75">
      <c r="A1683" s="179" t="s">
        <v>1075</v>
      </c>
      <c r="B1683" s="179" t="s">
        <v>2301</v>
      </c>
      <c r="C1683" s="187">
        <v>9000</v>
      </c>
      <c r="D1683" s="188">
        <v>10.4</v>
      </c>
    </row>
    <row r="1684" spans="1:4" ht="12.75">
      <c r="A1684" s="179" t="s">
        <v>1075</v>
      </c>
      <c r="B1684" s="179" t="s">
        <v>2302</v>
      </c>
      <c r="C1684" s="187">
        <v>11700</v>
      </c>
      <c r="D1684" s="188">
        <v>10.5</v>
      </c>
    </row>
    <row r="1685" spans="1:4" ht="12.75">
      <c r="A1685" s="179" t="s">
        <v>1075</v>
      </c>
      <c r="B1685" s="179" t="s">
        <v>2302</v>
      </c>
      <c r="C1685" s="187">
        <v>11700</v>
      </c>
      <c r="D1685" s="188">
        <v>10.8</v>
      </c>
    </row>
    <row r="1686" spans="1:4" ht="12.75">
      <c r="A1686" s="179" t="s">
        <v>1075</v>
      </c>
      <c r="B1686" s="179" t="s">
        <v>2303</v>
      </c>
      <c r="C1686" s="187">
        <v>11700</v>
      </c>
      <c r="D1686" s="188">
        <v>10.5</v>
      </c>
    </row>
    <row r="1687" spans="1:4" ht="12.75">
      <c r="A1687" s="179" t="s">
        <v>1075</v>
      </c>
      <c r="B1687" s="179" t="s">
        <v>2303</v>
      </c>
      <c r="C1687" s="187">
        <v>11700</v>
      </c>
      <c r="D1687" s="188">
        <v>10.8</v>
      </c>
    </row>
    <row r="1688" spans="1:4" ht="12.75">
      <c r="A1688" s="179" t="s">
        <v>1075</v>
      </c>
      <c r="B1688" s="179" t="s">
        <v>2304</v>
      </c>
      <c r="C1688" s="187">
        <v>11700</v>
      </c>
      <c r="D1688" s="188">
        <v>10.5</v>
      </c>
    </row>
    <row r="1689" spans="1:4" ht="12.75">
      <c r="A1689" s="179" t="s">
        <v>1075</v>
      </c>
      <c r="B1689" s="179" t="s">
        <v>2304</v>
      </c>
      <c r="C1689" s="187">
        <v>11700</v>
      </c>
      <c r="D1689" s="188">
        <v>10.8</v>
      </c>
    </row>
    <row r="1690" spans="1:4" ht="12.75">
      <c r="A1690" s="179" t="s">
        <v>1075</v>
      </c>
      <c r="B1690" s="179" t="s">
        <v>2305</v>
      </c>
      <c r="C1690" s="187">
        <v>11700</v>
      </c>
      <c r="D1690" s="188">
        <v>10.5</v>
      </c>
    </row>
    <row r="1691" spans="1:4" ht="12.75">
      <c r="A1691" s="179" t="s">
        <v>1075</v>
      </c>
      <c r="B1691" s="179" t="s">
        <v>2305</v>
      </c>
      <c r="C1691" s="187">
        <v>11700</v>
      </c>
      <c r="D1691" s="188">
        <v>10.8</v>
      </c>
    </row>
    <row r="1692" spans="1:4" ht="12.75">
      <c r="A1692" s="179" t="s">
        <v>1075</v>
      </c>
      <c r="B1692" s="179" t="s">
        <v>2306</v>
      </c>
      <c r="C1692" s="187">
        <v>11700</v>
      </c>
      <c r="D1692" s="188">
        <v>10.5</v>
      </c>
    </row>
    <row r="1693" spans="1:4" ht="12.75">
      <c r="A1693" s="179" t="s">
        <v>1075</v>
      </c>
      <c r="B1693" s="179" t="s">
        <v>2306</v>
      </c>
      <c r="C1693" s="187">
        <v>11700</v>
      </c>
      <c r="D1693" s="188">
        <v>10.8</v>
      </c>
    </row>
    <row r="1694" spans="1:4" ht="12.75">
      <c r="A1694" s="179" t="s">
        <v>1075</v>
      </c>
      <c r="B1694" s="179" t="s">
        <v>2307</v>
      </c>
      <c r="C1694" s="187">
        <v>11700</v>
      </c>
      <c r="D1694" s="188">
        <v>10.8</v>
      </c>
    </row>
    <row r="1695" spans="1:4" ht="12.75">
      <c r="A1695" s="179" t="s">
        <v>1075</v>
      </c>
      <c r="B1695" s="179" t="s">
        <v>2308</v>
      </c>
      <c r="C1695" s="187">
        <v>11700</v>
      </c>
      <c r="D1695" s="188">
        <v>10.8</v>
      </c>
    </row>
    <row r="1696" spans="1:4" ht="12.75">
      <c r="A1696" s="179" t="s">
        <v>1075</v>
      </c>
      <c r="B1696" s="179" t="s">
        <v>2309</v>
      </c>
      <c r="C1696" s="187">
        <v>11700</v>
      </c>
      <c r="D1696" s="188">
        <v>10.8</v>
      </c>
    </row>
    <row r="1697" spans="1:4" ht="12.75">
      <c r="A1697" s="179" t="s">
        <v>1075</v>
      </c>
      <c r="B1697" s="179" t="s">
        <v>2310</v>
      </c>
      <c r="C1697" s="187">
        <v>11700</v>
      </c>
      <c r="D1697" s="188">
        <v>10.8</v>
      </c>
    </row>
    <row r="1698" spans="1:4" ht="12.75">
      <c r="A1698" s="179" t="s">
        <v>1075</v>
      </c>
      <c r="B1698" s="179" t="s">
        <v>2311</v>
      </c>
      <c r="C1698" s="187">
        <v>13500</v>
      </c>
      <c r="D1698" s="188">
        <v>9.5</v>
      </c>
    </row>
    <row r="1699" spans="1:4" ht="12.75">
      <c r="A1699" s="179" t="s">
        <v>1075</v>
      </c>
      <c r="B1699" s="179" t="s">
        <v>2311</v>
      </c>
      <c r="C1699" s="187">
        <v>13600</v>
      </c>
      <c r="D1699" s="188">
        <v>9.5</v>
      </c>
    </row>
    <row r="1700" spans="1:4" ht="12.75">
      <c r="A1700" s="179" t="s">
        <v>1075</v>
      </c>
      <c r="B1700" s="179" t="s">
        <v>2312</v>
      </c>
      <c r="C1700" s="187">
        <v>13500</v>
      </c>
      <c r="D1700" s="188">
        <v>9.5</v>
      </c>
    </row>
    <row r="1701" spans="1:4" ht="12.75">
      <c r="A1701" s="179" t="s">
        <v>1075</v>
      </c>
      <c r="B1701" s="179" t="s">
        <v>2312</v>
      </c>
      <c r="C1701" s="187">
        <v>13600</v>
      </c>
      <c r="D1701" s="188">
        <v>9.5</v>
      </c>
    </row>
    <row r="1702" spans="1:4" ht="12.75">
      <c r="A1702" s="179" t="s">
        <v>1075</v>
      </c>
      <c r="B1702" s="179" t="s">
        <v>2313</v>
      </c>
      <c r="C1702" s="187">
        <v>13500</v>
      </c>
      <c r="D1702" s="188">
        <v>9.5</v>
      </c>
    </row>
    <row r="1703" spans="1:4" ht="12.75">
      <c r="A1703" s="179" t="s">
        <v>1075</v>
      </c>
      <c r="B1703" s="179" t="s">
        <v>2313</v>
      </c>
      <c r="C1703" s="187">
        <v>13600</v>
      </c>
      <c r="D1703" s="188">
        <v>9.5</v>
      </c>
    </row>
    <row r="1704" spans="1:4" ht="12.75">
      <c r="A1704" s="179" t="s">
        <v>1075</v>
      </c>
      <c r="B1704" s="179" t="s">
        <v>2314</v>
      </c>
      <c r="C1704" s="187">
        <v>13500</v>
      </c>
      <c r="D1704" s="188">
        <v>9.5</v>
      </c>
    </row>
    <row r="1705" spans="1:4" ht="12.75">
      <c r="A1705" s="179" t="s">
        <v>1075</v>
      </c>
      <c r="B1705" s="179" t="s">
        <v>2314</v>
      </c>
      <c r="C1705" s="187">
        <v>13600</v>
      </c>
      <c r="D1705" s="188">
        <v>9.5</v>
      </c>
    </row>
    <row r="1706" spans="1:4" ht="12.75">
      <c r="A1706" s="179" t="s">
        <v>1075</v>
      </c>
      <c r="B1706" s="179" t="s">
        <v>2315</v>
      </c>
      <c r="C1706" s="187">
        <v>13500</v>
      </c>
      <c r="D1706" s="188">
        <v>9.5</v>
      </c>
    </row>
    <row r="1707" spans="1:4" ht="12.75">
      <c r="A1707" s="179" t="s">
        <v>1075</v>
      </c>
      <c r="B1707" s="179" t="s">
        <v>2315</v>
      </c>
      <c r="C1707" s="187">
        <v>13600</v>
      </c>
      <c r="D1707" s="188">
        <v>9.5</v>
      </c>
    </row>
    <row r="1708" spans="1:4" ht="12.75">
      <c r="A1708" s="179" t="s">
        <v>1075</v>
      </c>
      <c r="B1708" s="179" t="s">
        <v>2316</v>
      </c>
      <c r="C1708" s="187">
        <v>13500</v>
      </c>
      <c r="D1708" s="188">
        <v>9.5</v>
      </c>
    </row>
    <row r="1709" spans="1:4" ht="12.75">
      <c r="A1709" s="179" t="s">
        <v>1075</v>
      </c>
      <c r="B1709" s="179" t="s">
        <v>1317</v>
      </c>
      <c r="C1709" s="187">
        <v>13500</v>
      </c>
      <c r="D1709" s="188">
        <v>9.5</v>
      </c>
    </row>
    <row r="1710" spans="1:4" ht="12.75">
      <c r="A1710" s="179" t="s">
        <v>1075</v>
      </c>
      <c r="B1710" s="179" t="s">
        <v>1318</v>
      </c>
      <c r="C1710" s="187">
        <v>13500</v>
      </c>
      <c r="D1710" s="188">
        <v>9.5</v>
      </c>
    </row>
    <row r="1711" spans="1:4" ht="12.75">
      <c r="A1711" s="179" t="s">
        <v>1075</v>
      </c>
      <c r="B1711" s="179" t="s">
        <v>1319</v>
      </c>
      <c r="C1711" s="187">
        <v>13500</v>
      </c>
      <c r="D1711" s="188">
        <v>9.5</v>
      </c>
    </row>
    <row r="1712" spans="1:4" ht="12.75">
      <c r="A1712" s="179" t="s">
        <v>1075</v>
      </c>
      <c r="B1712" s="179" t="s">
        <v>1320</v>
      </c>
      <c r="C1712" s="187">
        <v>13500</v>
      </c>
      <c r="D1712" s="188">
        <v>9.5</v>
      </c>
    </row>
    <row r="1713" spans="1:4" ht="12.75">
      <c r="A1713" s="179" t="s">
        <v>1075</v>
      </c>
      <c r="B1713" s="179" t="s">
        <v>1321</v>
      </c>
      <c r="C1713" s="187">
        <v>11200</v>
      </c>
      <c r="D1713" s="188">
        <v>9.8</v>
      </c>
    </row>
    <row r="1714" spans="1:4" ht="12.75">
      <c r="A1714" s="179" t="s">
        <v>1075</v>
      </c>
      <c r="B1714" s="179" t="s">
        <v>1322</v>
      </c>
      <c r="C1714" s="187">
        <v>6900</v>
      </c>
      <c r="D1714" s="188">
        <v>11.2</v>
      </c>
    </row>
    <row r="1715" spans="1:4" ht="12.75">
      <c r="A1715" s="179" t="s">
        <v>1075</v>
      </c>
      <c r="B1715" s="179" t="s">
        <v>1322</v>
      </c>
      <c r="C1715" s="187">
        <v>7100</v>
      </c>
      <c r="D1715" s="188">
        <v>11.1</v>
      </c>
    </row>
    <row r="1716" spans="1:4" ht="12.75">
      <c r="A1716" s="179" t="s">
        <v>1075</v>
      </c>
      <c r="B1716" s="179" t="s">
        <v>1323</v>
      </c>
      <c r="C1716" s="187">
        <v>6900</v>
      </c>
      <c r="D1716" s="188">
        <v>11.2</v>
      </c>
    </row>
    <row r="1717" spans="1:4" ht="12.75">
      <c r="A1717" s="179" t="s">
        <v>1075</v>
      </c>
      <c r="B1717" s="179" t="s">
        <v>1324</v>
      </c>
      <c r="C1717" s="187">
        <v>8600</v>
      </c>
      <c r="D1717" s="188">
        <v>10.2</v>
      </c>
    </row>
    <row r="1718" spans="1:4" ht="12.75">
      <c r="A1718" s="179" t="s">
        <v>1075</v>
      </c>
      <c r="B1718" s="179" t="s">
        <v>1324</v>
      </c>
      <c r="C1718" s="187">
        <v>8800</v>
      </c>
      <c r="D1718" s="188">
        <v>10.3</v>
      </c>
    </row>
    <row r="1719" spans="1:4" ht="12.75">
      <c r="A1719" s="179" t="s">
        <v>1075</v>
      </c>
      <c r="B1719" s="179" t="s">
        <v>1325</v>
      </c>
      <c r="C1719" s="187">
        <v>8600</v>
      </c>
      <c r="D1719" s="188">
        <v>10.3</v>
      </c>
    </row>
    <row r="1720" spans="1:4" ht="12.75">
      <c r="A1720" s="179" t="s">
        <v>1075</v>
      </c>
      <c r="B1720" s="179" t="s">
        <v>1326</v>
      </c>
      <c r="C1720" s="187">
        <v>11600</v>
      </c>
      <c r="D1720" s="188">
        <v>10.2</v>
      </c>
    </row>
    <row r="1721" spans="1:4" ht="12.75">
      <c r="A1721" s="179" t="s">
        <v>1075</v>
      </c>
      <c r="B1721" s="179" t="s">
        <v>1326</v>
      </c>
      <c r="C1721" s="187">
        <v>11600</v>
      </c>
      <c r="D1721" s="188">
        <v>10.5</v>
      </c>
    </row>
    <row r="1722" spans="1:4" ht="12.75">
      <c r="A1722" s="179" t="s">
        <v>1075</v>
      </c>
      <c r="B1722" s="179" t="s">
        <v>1327</v>
      </c>
      <c r="C1722" s="187">
        <v>11600</v>
      </c>
      <c r="D1722" s="188">
        <v>10.5</v>
      </c>
    </row>
    <row r="1723" spans="1:4" ht="12.75">
      <c r="A1723" s="179" t="s">
        <v>1075</v>
      </c>
      <c r="B1723" s="179" t="s">
        <v>1328</v>
      </c>
      <c r="C1723" s="187">
        <v>13500</v>
      </c>
      <c r="D1723" s="188">
        <v>9.4</v>
      </c>
    </row>
    <row r="1724" spans="1:4" ht="12.75">
      <c r="A1724" s="179" t="s">
        <v>1075</v>
      </c>
      <c r="B1724" s="179" t="s">
        <v>1328</v>
      </c>
      <c r="C1724" s="187">
        <v>13600</v>
      </c>
      <c r="D1724" s="188">
        <v>9.4</v>
      </c>
    </row>
    <row r="1725" spans="1:4" ht="12.75">
      <c r="A1725" s="179" t="s">
        <v>1075</v>
      </c>
      <c r="B1725" s="179" t="s">
        <v>1329</v>
      </c>
      <c r="C1725" s="187">
        <v>13500</v>
      </c>
      <c r="D1725" s="188">
        <v>9.4</v>
      </c>
    </row>
    <row r="1726" spans="1:4" ht="12.75">
      <c r="A1726" s="179" t="s">
        <v>1075</v>
      </c>
      <c r="B1726" s="179" t="s">
        <v>1330</v>
      </c>
      <c r="C1726" s="187">
        <v>6800</v>
      </c>
      <c r="D1726" s="188">
        <v>9.6</v>
      </c>
    </row>
    <row r="1727" spans="1:4" ht="12.75">
      <c r="A1727" s="179" t="s">
        <v>1075</v>
      </c>
      <c r="B1727" s="179" t="s">
        <v>1331</v>
      </c>
      <c r="C1727" s="187">
        <v>6800</v>
      </c>
      <c r="D1727" s="188">
        <v>9.6</v>
      </c>
    </row>
    <row r="1728" spans="1:4" ht="12.75">
      <c r="A1728" s="179" t="s">
        <v>1075</v>
      </c>
      <c r="B1728" s="179" t="s">
        <v>1332</v>
      </c>
      <c r="C1728" s="187">
        <v>6800</v>
      </c>
      <c r="D1728" s="188">
        <v>9.6</v>
      </c>
    </row>
    <row r="1729" spans="1:4" ht="12.75">
      <c r="A1729" s="179" t="s">
        <v>1075</v>
      </c>
      <c r="B1729" s="179" t="s">
        <v>1333</v>
      </c>
      <c r="C1729" s="187">
        <v>6800</v>
      </c>
      <c r="D1729" s="188">
        <v>9.6</v>
      </c>
    </row>
    <row r="1730" spans="1:4" ht="12.75">
      <c r="A1730" s="179" t="s">
        <v>1075</v>
      </c>
      <c r="B1730" s="179" t="s">
        <v>1334</v>
      </c>
      <c r="C1730" s="187">
        <v>10900</v>
      </c>
      <c r="D1730" s="188">
        <v>8.9</v>
      </c>
    </row>
    <row r="1731" spans="1:4" ht="12.75">
      <c r="A1731" s="179" t="s">
        <v>1075</v>
      </c>
      <c r="B1731" s="179" t="s">
        <v>1335</v>
      </c>
      <c r="C1731" s="187">
        <v>10900</v>
      </c>
      <c r="D1731" s="188">
        <v>8.9</v>
      </c>
    </row>
    <row r="1732" spans="1:4" ht="12.75">
      <c r="A1732" s="179" t="s">
        <v>1075</v>
      </c>
      <c r="B1732" s="179" t="s">
        <v>1335</v>
      </c>
      <c r="C1732" s="187">
        <v>10900</v>
      </c>
      <c r="D1732" s="188">
        <v>8.9</v>
      </c>
    </row>
    <row r="1733" spans="1:4" ht="12.75">
      <c r="A1733" s="179" t="s">
        <v>1075</v>
      </c>
      <c r="B1733" s="179" t="s">
        <v>1336</v>
      </c>
      <c r="C1733" s="187">
        <v>10900</v>
      </c>
      <c r="D1733" s="188">
        <v>8.9</v>
      </c>
    </row>
    <row r="1734" spans="1:4" ht="12.75">
      <c r="A1734" s="179" t="s">
        <v>1075</v>
      </c>
      <c r="B1734" s="179" t="s">
        <v>1337</v>
      </c>
      <c r="C1734" s="187">
        <v>10900</v>
      </c>
      <c r="D1734" s="188">
        <v>8.9</v>
      </c>
    </row>
    <row r="1735" spans="1:4" ht="12.75">
      <c r="A1735" s="179" t="s">
        <v>1075</v>
      </c>
      <c r="B1735" s="179" t="s">
        <v>1338</v>
      </c>
      <c r="C1735" s="187">
        <v>10900</v>
      </c>
      <c r="D1735" s="188">
        <v>8.9</v>
      </c>
    </row>
    <row r="1736" spans="1:4" ht="12.75">
      <c r="A1736" s="179" t="s">
        <v>1075</v>
      </c>
      <c r="B1736" s="179" t="s">
        <v>1339</v>
      </c>
      <c r="C1736" s="187">
        <v>13100</v>
      </c>
      <c r="D1736" s="188">
        <v>8.4</v>
      </c>
    </row>
    <row r="1737" spans="1:4" ht="12.75">
      <c r="A1737" s="179" t="s">
        <v>1075</v>
      </c>
      <c r="B1737" s="179" t="s">
        <v>1339</v>
      </c>
      <c r="C1737" s="187">
        <v>13100</v>
      </c>
      <c r="D1737" s="188">
        <v>8.4</v>
      </c>
    </row>
    <row r="1738" spans="1:4" ht="12.75">
      <c r="A1738" s="179" t="s">
        <v>1075</v>
      </c>
      <c r="B1738" s="179" t="s">
        <v>1340</v>
      </c>
      <c r="C1738" s="187">
        <v>13100</v>
      </c>
      <c r="D1738" s="188">
        <v>8.4</v>
      </c>
    </row>
    <row r="1739" spans="1:4" ht="12.75">
      <c r="A1739" s="179" t="s">
        <v>1075</v>
      </c>
      <c r="B1739" s="179" t="s">
        <v>1340</v>
      </c>
      <c r="C1739" s="187">
        <v>13100</v>
      </c>
      <c r="D1739" s="188">
        <v>8.4</v>
      </c>
    </row>
    <row r="1740" spans="1:4" ht="12.75">
      <c r="A1740" s="179" t="s">
        <v>1075</v>
      </c>
      <c r="B1740" s="179" t="s">
        <v>1341</v>
      </c>
      <c r="C1740" s="187">
        <v>13100</v>
      </c>
      <c r="D1740" s="188">
        <v>8.4</v>
      </c>
    </row>
    <row r="1741" spans="1:4" ht="12.75">
      <c r="A1741" s="179" t="s">
        <v>1075</v>
      </c>
      <c r="B1741" s="179" t="s">
        <v>1342</v>
      </c>
      <c r="C1741" s="187">
        <v>13100</v>
      </c>
      <c r="D1741" s="188">
        <v>8.4</v>
      </c>
    </row>
    <row r="1742" spans="1:4" ht="12.75">
      <c r="A1742" s="179" t="s">
        <v>1075</v>
      </c>
      <c r="B1742" s="179" t="s">
        <v>1343</v>
      </c>
      <c r="C1742" s="187">
        <v>18500</v>
      </c>
      <c r="D1742" s="188">
        <v>7.7</v>
      </c>
    </row>
    <row r="1743" spans="1:4" ht="12.75">
      <c r="A1743" s="179" t="s">
        <v>1075</v>
      </c>
      <c r="B1743" s="179" t="s">
        <v>1344</v>
      </c>
      <c r="C1743" s="187">
        <v>18500</v>
      </c>
      <c r="D1743" s="188">
        <v>7.7</v>
      </c>
    </row>
    <row r="1744" spans="1:4" ht="12.75">
      <c r="A1744" s="179" t="s">
        <v>1075</v>
      </c>
      <c r="B1744" s="179" t="s">
        <v>1345</v>
      </c>
      <c r="C1744" s="187">
        <v>18500</v>
      </c>
      <c r="D1744" s="188">
        <v>7.7</v>
      </c>
    </row>
    <row r="1745" spans="1:4" ht="12.75">
      <c r="A1745" s="179" t="s">
        <v>1075</v>
      </c>
      <c r="B1745" s="179" t="s">
        <v>1346</v>
      </c>
      <c r="C1745" s="187">
        <v>18500</v>
      </c>
      <c r="D1745" s="188">
        <v>7.7</v>
      </c>
    </row>
    <row r="1746" spans="1:4" ht="12.75">
      <c r="A1746" s="179" t="s">
        <v>1075</v>
      </c>
      <c r="B1746" s="179" t="s">
        <v>1347</v>
      </c>
      <c r="C1746" s="187">
        <v>18500</v>
      </c>
      <c r="D1746" s="188">
        <v>7.7</v>
      </c>
    </row>
    <row r="1747" spans="1:4" ht="12.75">
      <c r="A1747" s="179" t="s">
        <v>1075</v>
      </c>
      <c r="B1747" s="179" t="s">
        <v>1348</v>
      </c>
      <c r="C1747" s="187">
        <v>18500</v>
      </c>
      <c r="D1747" s="188">
        <v>7.7</v>
      </c>
    </row>
    <row r="1748" spans="1:4" ht="12.75">
      <c r="A1748" s="179" t="s">
        <v>1075</v>
      </c>
      <c r="B1748" s="179" t="s">
        <v>1349</v>
      </c>
      <c r="C1748" s="187">
        <v>20000</v>
      </c>
      <c r="D1748" s="188">
        <v>8</v>
      </c>
    </row>
    <row r="1749" spans="1:4" ht="12.75">
      <c r="A1749" s="179" t="s">
        <v>1075</v>
      </c>
      <c r="B1749" s="179" t="s">
        <v>1350</v>
      </c>
      <c r="C1749" s="187">
        <v>20000</v>
      </c>
      <c r="D1749" s="188">
        <v>8</v>
      </c>
    </row>
    <row r="1750" spans="1:4" ht="12.75">
      <c r="A1750" s="179" t="s">
        <v>1075</v>
      </c>
      <c r="B1750" s="179" t="s">
        <v>1351</v>
      </c>
      <c r="C1750" s="187">
        <v>6800</v>
      </c>
      <c r="D1750" s="188">
        <v>9.6</v>
      </c>
    </row>
    <row r="1751" spans="1:4" ht="12.75">
      <c r="A1751" s="179" t="s">
        <v>1075</v>
      </c>
      <c r="B1751" s="179" t="s">
        <v>1352</v>
      </c>
      <c r="C1751" s="187">
        <v>10900</v>
      </c>
      <c r="D1751" s="188">
        <v>8.9</v>
      </c>
    </row>
    <row r="1752" spans="1:4" ht="12.75">
      <c r="A1752" s="179" t="s">
        <v>1075</v>
      </c>
      <c r="B1752" s="179" t="s">
        <v>157</v>
      </c>
      <c r="C1752" s="187">
        <v>10900</v>
      </c>
      <c r="D1752" s="188">
        <v>8.9</v>
      </c>
    </row>
    <row r="1753" spans="1:4" ht="12.75">
      <c r="A1753" s="179" t="s">
        <v>1075</v>
      </c>
      <c r="B1753" s="179" t="s">
        <v>157</v>
      </c>
      <c r="C1753" s="187">
        <v>10900</v>
      </c>
      <c r="D1753" s="188">
        <v>8.9</v>
      </c>
    </row>
    <row r="1754" spans="1:4" ht="12.75">
      <c r="A1754" s="179" t="s">
        <v>1075</v>
      </c>
      <c r="B1754" s="179" t="s">
        <v>158</v>
      </c>
      <c r="C1754" s="187">
        <v>10900</v>
      </c>
      <c r="D1754" s="188">
        <v>8.9</v>
      </c>
    </row>
    <row r="1755" spans="1:4" ht="12.75">
      <c r="A1755" s="179" t="s">
        <v>1075</v>
      </c>
      <c r="B1755" s="179" t="s">
        <v>159</v>
      </c>
      <c r="C1755" s="187">
        <v>10900</v>
      </c>
      <c r="D1755" s="188">
        <v>8.9</v>
      </c>
    </row>
    <row r="1756" spans="1:4" ht="12.75">
      <c r="A1756" s="179" t="s">
        <v>1075</v>
      </c>
      <c r="B1756" s="179" t="s">
        <v>160</v>
      </c>
      <c r="C1756" s="187">
        <v>10900</v>
      </c>
      <c r="D1756" s="188">
        <v>8.9</v>
      </c>
    </row>
    <row r="1757" spans="1:4" ht="12.75">
      <c r="A1757" s="179" t="s">
        <v>1075</v>
      </c>
      <c r="B1757" s="179" t="s">
        <v>161</v>
      </c>
      <c r="C1757" s="187">
        <v>13100</v>
      </c>
      <c r="D1757" s="188">
        <v>8.4</v>
      </c>
    </row>
    <row r="1758" spans="1:4" ht="12.75">
      <c r="A1758" s="179" t="s">
        <v>1075</v>
      </c>
      <c r="B1758" s="179" t="s">
        <v>161</v>
      </c>
      <c r="C1758" s="187">
        <v>13100</v>
      </c>
      <c r="D1758" s="188">
        <v>8.4</v>
      </c>
    </row>
    <row r="1759" spans="1:4" ht="12.75">
      <c r="A1759" s="179" t="s">
        <v>1075</v>
      </c>
      <c r="B1759" s="179" t="s">
        <v>162</v>
      </c>
      <c r="C1759" s="187">
        <v>13100</v>
      </c>
      <c r="D1759" s="188">
        <v>8.4</v>
      </c>
    </row>
    <row r="1760" spans="1:4" ht="12.75">
      <c r="A1760" s="179" t="s">
        <v>1075</v>
      </c>
      <c r="B1760" s="179" t="s">
        <v>162</v>
      </c>
      <c r="C1760" s="187">
        <v>13100</v>
      </c>
      <c r="D1760" s="188">
        <v>8.4</v>
      </c>
    </row>
    <row r="1761" spans="1:4" ht="12.75">
      <c r="A1761" s="179" t="s">
        <v>1075</v>
      </c>
      <c r="B1761" s="179" t="s">
        <v>163</v>
      </c>
      <c r="C1761" s="187">
        <v>13100</v>
      </c>
      <c r="D1761" s="188">
        <v>8.4</v>
      </c>
    </row>
    <row r="1762" spans="1:4" ht="12.75">
      <c r="A1762" s="179" t="s">
        <v>1075</v>
      </c>
      <c r="B1762" s="179" t="s">
        <v>164</v>
      </c>
      <c r="C1762" s="187">
        <v>13100</v>
      </c>
      <c r="D1762" s="188">
        <v>8.4</v>
      </c>
    </row>
    <row r="1763" spans="1:4" ht="12.75">
      <c r="A1763" s="179" t="s">
        <v>1075</v>
      </c>
      <c r="B1763" s="179" t="s">
        <v>165</v>
      </c>
      <c r="C1763" s="187">
        <v>18500</v>
      </c>
      <c r="D1763" s="188">
        <v>7.7</v>
      </c>
    </row>
    <row r="1764" spans="1:4" ht="12.75">
      <c r="A1764" s="179" t="s">
        <v>1075</v>
      </c>
      <c r="B1764" s="179" t="s">
        <v>166</v>
      </c>
      <c r="C1764" s="187">
        <v>18500</v>
      </c>
      <c r="D1764" s="188">
        <v>7.7</v>
      </c>
    </row>
    <row r="1765" spans="1:4" ht="12.75">
      <c r="A1765" s="179" t="s">
        <v>1075</v>
      </c>
      <c r="B1765" s="179" t="s">
        <v>167</v>
      </c>
      <c r="C1765" s="187">
        <v>18500</v>
      </c>
      <c r="D1765" s="188">
        <v>7.7</v>
      </c>
    </row>
    <row r="1766" spans="1:4" ht="12.75">
      <c r="A1766" s="179" t="s">
        <v>1075</v>
      </c>
      <c r="B1766" s="179" t="s">
        <v>168</v>
      </c>
      <c r="C1766" s="187">
        <v>18500</v>
      </c>
      <c r="D1766" s="188">
        <v>7.7</v>
      </c>
    </row>
    <row r="1767" spans="1:4" ht="12.75">
      <c r="A1767" s="179" t="s">
        <v>1075</v>
      </c>
      <c r="B1767" s="179" t="s">
        <v>169</v>
      </c>
      <c r="C1767" s="187">
        <v>18500</v>
      </c>
      <c r="D1767" s="188">
        <v>7.7</v>
      </c>
    </row>
    <row r="1768" spans="1:4" ht="12.75">
      <c r="A1768" s="179" t="s">
        <v>1075</v>
      </c>
      <c r="B1768" s="179" t="s">
        <v>170</v>
      </c>
      <c r="C1768" s="187">
        <v>18500</v>
      </c>
      <c r="D1768" s="188">
        <v>7.7</v>
      </c>
    </row>
    <row r="1769" spans="1:4" ht="12.75">
      <c r="A1769" s="179" t="s">
        <v>1075</v>
      </c>
      <c r="B1769" s="179" t="s">
        <v>171</v>
      </c>
      <c r="C1769" s="187">
        <v>20000</v>
      </c>
      <c r="D1769" s="188">
        <v>8</v>
      </c>
    </row>
    <row r="1770" spans="1:4" ht="12.75">
      <c r="A1770" s="179" t="s">
        <v>1075</v>
      </c>
      <c r="B1770" s="179" t="s">
        <v>172</v>
      </c>
      <c r="C1770" s="187">
        <v>20000</v>
      </c>
      <c r="D1770" s="188">
        <v>8</v>
      </c>
    </row>
    <row r="1771" spans="1:4" ht="12.75">
      <c r="A1771" s="179" t="s">
        <v>1075</v>
      </c>
      <c r="B1771" s="179" t="s">
        <v>173</v>
      </c>
      <c r="C1771" s="187">
        <v>11300</v>
      </c>
      <c r="D1771" s="188">
        <v>8.5</v>
      </c>
    </row>
    <row r="1772" spans="1:4" ht="12.75">
      <c r="A1772" s="179" t="s">
        <v>1075</v>
      </c>
      <c r="B1772" s="179" t="s">
        <v>174</v>
      </c>
      <c r="C1772" s="187">
        <v>9500</v>
      </c>
      <c r="D1772" s="188">
        <v>10</v>
      </c>
    </row>
    <row r="1773" spans="1:4" ht="12.75">
      <c r="A1773" s="179" t="s">
        <v>1075</v>
      </c>
      <c r="B1773" s="179" t="s">
        <v>175</v>
      </c>
      <c r="C1773" s="187">
        <v>10700</v>
      </c>
      <c r="D1773" s="188">
        <v>9</v>
      </c>
    </row>
    <row r="1774" spans="1:4" ht="12.75">
      <c r="A1774" s="179" t="s">
        <v>1075</v>
      </c>
      <c r="B1774" s="179" t="s">
        <v>176</v>
      </c>
      <c r="C1774" s="187">
        <v>10900</v>
      </c>
      <c r="D1774" s="188">
        <v>8.7</v>
      </c>
    </row>
    <row r="1775" spans="1:4" ht="12.75">
      <c r="A1775" s="179" t="s">
        <v>1075</v>
      </c>
      <c r="B1775" s="179" t="s">
        <v>177</v>
      </c>
      <c r="C1775" s="187">
        <v>13000</v>
      </c>
      <c r="D1775" s="188">
        <v>9</v>
      </c>
    </row>
    <row r="1776" spans="1:4" ht="12.75">
      <c r="A1776" s="179" t="s">
        <v>1075</v>
      </c>
      <c r="B1776" s="179" t="s">
        <v>178</v>
      </c>
      <c r="C1776" s="187">
        <v>13000</v>
      </c>
      <c r="D1776" s="188">
        <v>9</v>
      </c>
    </row>
    <row r="1777" spans="1:4" ht="12.75">
      <c r="A1777" s="179" t="s">
        <v>1075</v>
      </c>
      <c r="B1777" s="179" t="s">
        <v>179</v>
      </c>
      <c r="C1777" s="187">
        <v>9100</v>
      </c>
      <c r="D1777" s="188">
        <v>9.3</v>
      </c>
    </row>
    <row r="1778" spans="1:4" ht="12.75">
      <c r="A1778" s="179" t="s">
        <v>1075</v>
      </c>
      <c r="B1778" s="179" t="s">
        <v>180</v>
      </c>
      <c r="C1778" s="187">
        <v>9400</v>
      </c>
      <c r="D1778" s="188">
        <v>8.9</v>
      </c>
    </row>
    <row r="1779" spans="1:4" ht="12.75">
      <c r="A1779" s="179" t="s">
        <v>1075</v>
      </c>
      <c r="B1779" s="179" t="s">
        <v>181</v>
      </c>
      <c r="C1779" s="187">
        <v>7100</v>
      </c>
      <c r="D1779" s="188">
        <v>11.4</v>
      </c>
    </row>
    <row r="1780" spans="1:4" ht="12.75">
      <c r="A1780" s="179" t="s">
        <v>1075</v>
      </c>
      <c r="B1780" s="179" t="s">
        <v>181</v>
      </c>
      <c r="C1780" s="187">
        <v>7200</v>
      </c>
      <c r="D1780" s="188">
        <v>11.6</v>
      </c>
    </row>
    <row r="1781" spans="1:4" ht="12.75">
      <c r="A1781" s="179" t="s">
        <v>1075</v>
      </c>
      <c r="B1781" s="179" t="s">
        <v>182</v>
      </c>
      <c r="C1781" s="187">
        <v>9000</v>
      </c>
      <c r="D1781" s="188">
        <v>10.2</v>
      </c>
    </row>
    <row r="1782" spans="1:4" ht="12.75">
      <c r="A1782" s="179" t="s">
        <v>1075</v>
      </c>
      <c r="B1782" s="179" t="s">
        <v>182</v>
      </c>
      <c r="C1782" s="187">
        <v>9100</v>
      </c>
      <c r="D1782" s="188">
        <v>10.4</v>
      </c>
    </row>
    <row r="1783" spans="1:4" ht="12.75">
      <c r="A1783" s="179" t="s">
        <v>1075</v>
      </c>
      <c r="B1783" s="179" t="s">
        <v>183</v>
      </c>
      <c r="C1783" s="187">
        <v>9000</v>
      </c>
      <c r="D1783" s="188">
        <v>10.4</v>
      </c>
    </row>
    <row r="1784" spans="1:4" ht="12.75">
      <c r="A1784" s="179" t="s">
        <v>1075</v>
      </c>
      <c r="B1784" s="179" t="s">
        <v>184</v>
      </c>
      <c r="C1784" s="187">
        <v>11700</v>
      </c>
      <c r="D1784" s="188">
        <v>10.5</v>
      </c>
    </row>
    <row r="1785" spans="1:4" ht="12.75">
      <c r="A1785" s="179" t="s">
        <v>1075</v>
      </c>
      <c r="B1785" s="179" t="s">
        <v>184</v>
      </c>
      <c r="C1785" s="187">
        <v>11700</v>
      </c>
      <c r="D1785" s="188">
        <v>10.8</v>
      </c>
    </row>
    <row r="1786" spans="1:4" ht="12.75">
      <c r="A1786" s="179" t="s">
        <v>1075</v>
      </c>
      <c r="B1786" s="179" t="s">
        <v>185</v>
      </c>
      <c r="C1786" s="187">
        <v>11700</v>
      </c>
      <c r="D1786" s="188">
        <v>10.8</v>
      </c>
    </row>
    <row r="1787" spans="1:4" ht="12.75">
      <c r="A1787" s="179" t="s">
        <v>1075</v>
      </c>
      <c r="B1787" s="179" t="s">
        <v>186</v>
      </c>
      <c r="C1787" s="187">
        <v>13500</v>
      </c>
      <c r="D1787" s="188">
        <v>9.5</v>
      </c>
    </row>
    <row r="1788" spans="1:4" ht="12.75">
      <c r="A1788" s="179" t="s">
        <v>1075</v>
      </c>
      <c r="B1788" s="179" t="s">
        <v>186</v>
      </c>
      <c r="C1788" s="187">
        <v>13600</v>
      </c>
      <c r="D1788" s="188">
        <v>9.5</v>
      </c>
    </row>
    <row r="1789" spans="1:4" ht="12.75">
      <c r="A1789" s="179" t="s">
        <v>1075</v>
      </c>
      <c r="B1789" s="179" t="s">
        <v>187</v>
      </c>
      <c r="C1789" s="187">
        <v>13500</v>
      </c>
      <c r="D1789" s="188">
        <v>9.5</v>
      </c>
    </row>
    <row r="1790" spans="1:4" ht="12.75">
      <c r="A1790" s="179" t="s">
        <v>1075</v>
      </c>
      <c r="B1790" s="179" t="s">
        <v>188</v>
      </c>
      <c r="C1790" s="187">
        <v>7100</v>
      </c>
      <c r="D1790" s="188">
        <v>11.6</v>
      </c>
    </row>
    <row r="1791" spans="1:4" ht="12.75">
      <c r="A1791" s="179" t="s">
        <v>1075</v>
      </c>
      <c r="B1791" s="179" t="s">
        <v>189</v>
      </c>
      <c r="C1791" s="187">
        <v>7100</v>
      </c>
      <c r="D1791" s="188">
        <v>11.6</v>
      </c>
    </row>
    <row r="1792" spans="1:4" ht="12.75">
      <c r="A1792" s="179" t="s">
        <v>1075</v>
      </c>
      <c r="B1792" s="179" t="s">
        <v>190</v>
      </c>
      <c r="C1792" s="187">
        <v>7100</v>
      </c>
      <c r="D1792" s="188">
        <v>11.4</v>
      </c>
    </row>
    <row r="1793" spans="1:4" ht="12.75">
      <c r="A1793" s="179" t="s">
        <v>1075</v>
      </c>
      <c r="B1793" s="179" t="s">
        <v>190</v>
      </c>
      <c r="C1793" s="187">
        <v>7200</v>
      </c>
      <c r="D1793" s="188">
        <v>11.6</v>
      </c>
    </row>
    <row r="1794" spans="1:4" ht="12.75">
      <c r="A1794" s="179" t="s">
        <v>1075</v>
      </c>
      <c r="B1794" s="179" t="s">
        <v>191</v>
      </c>
      <c r="C1794" s="187">
        <v>11700</v>
      </c>
      <c r="D1794" s="188">
        <v>10.8</v>
      </c>
    </row>
    <row r="1795" spans="1:4" ht="12.75">
      <c r="A1795" s="179" t="s">
        <v>1075</v>
      </c>
      <c r="B1795" s="179" t="s">
        <v>192</v>
      </c>
      <c r="C1795" s="187">
        <v>13500</v>
      </c>
      <c r="D1795" s="188">
        <v>9.5</v>
      </c>
    </row>
    <row r="1796" spans="1:4" ht="12.75">
      <c r="A1796" s="179" t="s">
        <v>1075</v>
      </c>
      <c r="B1796" s="179" t="s">
        <v>192</v>
      </c>
      <c r="C1796" s="187">
        <v>13600</v>
      </c>
      <c r="D1796" s="188">
        <v>9.5</v>
      </c>
    </row>
    <row r="1797" spans="1:4" ht="12.75">
      <c r="A1797" s="179" t="s">
        <v>1075</v>
      </c>
      <c r="B1797" s="179" t="s">
        <v>193</v>
      </c>
      <c r="C1797" s="187">
        <v>13500</v>
      </c>
      <c r="D1797" s="188">
        <v>9.5</v>
      </c>
    </row>
    <row r="1798" spans="1:4" ht="12.75">
      <c r="A1798" s="179" t="s">
        <v>1075</v>
      </c>
      <c r="B1798" s="179" t="s">
        <v>194</v>
      </c>
      <c r="C1798" s="187">
        <v>6900</v>
      </c>
      <c r="D1798" s="188">
        <v>11.2</v>
      </c>
    </row>
    <row r="1799" spans="1:4" ht="12.75">
      <c r="A1799" s="179" t="s">
        <v>1075</v>
      </c>
      <c r="B1799" s="179" t="s">
        <v>194</v>
      </c>
      <c r="C1799" s="187">
        <v>7100</v>
      </c>
      <c r="D1799" s="188">
        <v>11.1</v>
      </c>
    </row>
    <row r="1800" spans="1:4" ht="12.75">
      <c r="A1800" s="179" t="s">
        <v>1075</v>
      </c>
      <c r="B1800" s="179" t="s">
        <v>195</v>
      </c>
      <c r="C1800" s="187">
        <v>6900</v>
      </c>
      <c r="D1800" s="188">
        <v>11.2</v>
      </c>
    </row>
    <row r="1801" spans="1:4" ht="12.75">
      <c r="A1801" s="179" t="s">
        <v>1075</v>
      </c>
      <c r="B1801" s="179" t="s">
        <v>196</v>
      </c>
      <c r="C1801" s="187">
        <v>8600</v>
      </c>
      <c r="D1801" s="188">
        <v>10.2</v>
      </c>
    </row>
    <row r="1802" spans="1:4" ht="12.75">
      <c r="A1802" s="179" t="s">
        <v>1075</v>
      </c>
      <c r="B1802" s="179" t="s">
        <v>196</v>
      </c>
      <c r="C1802" s="187">
        <v>8800</v>
      </c>
      <c r="D1802" s="188">
        <v>10.3</v>
      </c>
    </row>
    <row r="1803" spans="1:4" ht="12.75">
      <c r="A1803" s="179" t="s">
        <v>1075</v>
      </c>
      <c r="B1803" s="179" t="s">
        <v>197</v>
      </c>
      <c r="C1803" s="187">
        <v>8600</v>
      </c>
      <c r="D1803" s="188">
        <v>10.3</v>
      </c>
    </row>
    <row r="1804" spans="1:4" ht="12.75">
      <c r="A1804" s="179" t="s">
        <v>1075</v>
      </c>
      <c r="B1804" s="179" t="s">
        <v>198</v>
      </c>
      <c r="C1804" s="187">
        <v>11600</v>
      </c>
      <c r="D1804" s="188">
        <v>10.2</v>
      </c>
    </row>
    <row r="1805" spans="1:4" ht="12.75">
      <c r="A1805" s="179" t="s">
        <v>1075</v>
      </c>
      <c r="B1805" s="179" t="s">
        <v>198</v>
      </c>
      <c r="C1805" s="187">
        <v>11600</v>
      </c>
      <c r="D1805" s="188">
        <v>10.5</v>
      </c>
    </row>
    <row r="1806" spans="1:4" ht="12.75">
      <c r="A1806" s="179" t="s">
        <v>1075</v>
      </c>
      <c r="B1806" s="179" t="s">
        <v>199</v>
      </c>
      <c r="C1806" s="187">
        <v>11600</v>
      </c>
      <c r="D1806" s="188">
        <v>10.5</v>
      </c>
    </row>
    <row r="1807" spans="1:4" ht="12.75">
      <c r="A1807" s="179" t="s">
        <v>1075</v>
      </c>
      <c r="B1807" s="179" t="s">
        <v>200</v>
      </c>
      <c r="C1807" s="187">
        <v>13500</v>
      </c>
      <c r="D1807" s="188">
        <v>9.4</v>
      </c>
    </row>
    <row r="1808" spans="1:4" ht="12.75">
      <c r="A1808" s="179" t="s">
        <v>1075</v>
      </c>
      <c r="B1808" s="179" t="s">
        <v>200</v>
      </c>
      <c r="C1808" s="187">
        <v>13600</v>
      </c>
      <c r="D1808" s="188">
        <v>9.4</v>
      </c>
    </row>
    <row r="1809" spans="1:4" ht="12.75">
      <c r="A1809" s="179" t="s">
        <v>1075</v>
      </c>
      <c r="B1809" s="179" t="s">
        <v>201</v>
      </c>
      <c r="C1809" s="187">
        <v>13500</v>
      </c>
      <c r="D1809" s="188">
        <v>9.4</v>
      </c>
    </row>
    <row r="1810" spans="1:4" ht="12.75">
      <c r="A1810" s="179" t="s">
        <v>202</v>
      </c>
      <c r="B1810" s="179" t="s">
        <v>203</v>
      </c>
      <c r="C1810" s="187">
        <v>8800</v>
      </c>
      <c r="D1810" s="188">
        <v>9.9</v>
      </c>
    </row>
    <row r="1811" spans="1:4" ht="12.75">
      <c r="A1811" s="179" t="s">
        <v>202</v>
      </c>
      <c r="B1811" s="179" t="s">
        <v>204</v>
      </c>
      <c r="C1811" s="187">
        <v>12900</v>
      </c>
      <c r="D1811" s="188">
        <v>9.8</v>
      </c>
    </row>
    <row r="1812" spans="1:4" ht="12.75">
      <c r="A1812" s="179" t="s">
        <v>202</v>
      </c>
      <c r="B1812" s="179" t="s">
        <v>205</v>
      </c>
      <c r="C1812" s="187">
        <v>14600</v>
      </c>
      <c r="D1812" s="188">
        <v>10.6</v>
      </c>
    </row>
    <row r="1813" spans="1:4" ht="12.75">
      <c r="A1813" s="179" t="s">
        <v>202</v>
      </c>
      <c r="B1813" s="179" t="s">
        <v>206</v>
      </c>
      <c r="C1813" s="187">
        <v>16200</v>
      </c>
      <c r="D1813" s="188">
        <v>10.3</v>
      </c>
    </row>
    <row r="1814" spans="1:4" ht="12.75">
      <c r="A1814" s="186" t="s">
        <v>207</v>
      </c>
      <c r="B1814" s="179" t="s">
        <v>208</v>
      </c>
      <c r="C1814" s="187">
        <v>5000</v>
      </c>
      <c r="D1814" s="188">
        <v>9</v>
      </c>
    </row>
    <row r="1815" spans="1:4" ht="12.75">
      <c r="A1815" s="186" t="s">
        <v>207</v>
      </c>
      <c r="B1815" s="179" t="s">
        <v>209</v>
      </c>
      <c r="C1815" s="187">
        <v>5000</v>
      </c>
      <c r="D1815" s="188">
        <v>9</v>
      </c>
    </row>
    <row r="1816" spans="1:4" ht="12.75">
      <c r="A1816" s="186" t="s">
        <v>207</v>
      </c>
      <c r="B1816" s="179" t="s">
        <v>210</v>
      </c>
      <c r="C1816" s="187">
        <v>6000</v>
      </c>
      <c r="D1816" s="188">
        <v>9</v>
      </c>
    </row>
    <row r="1817" spans="1:4" ht="12.75">
      <c r="A1817" s="186" t="s">
        <v>207</v>
      </c>
      <c r="B1817" s="179" t="s">
        <v>211</v>
      </c>
      <c r="C1817" s="187">
        <v>6000</v>
      </c>
      <c r="D1817" s="188">
        <v>9</v>
      </c>
    </row>
    <row r="1818" spans="1:4" ht="12.75">
      <c r="A1818" s="186" t="s">
        <v>207</v>
      </c>
      <c r="B1818" s="179" t="s">
        <v>212</v>
      </c>
      <c r="C1818" s="187">
        <v>7900</v>
      </c>
      <c r="D1818" s="188">
        <v>8.8</v>
      </c>
    </row>
    <row r="1819" spans="1:4" ht="12.75">
      <c r="A1819" s="186" t="s">
        <v>207</v>
      </c>
      <c r="B1819" s="179" t="s">
        <v>213</v>
      </c>
      <c r="C1819" s="187">
        <v>10000</v>
      </c>
      <c r="D1819" s="188">
        <v>9.2</v>
      </c>
    </row>
    <row r="1820" spans="1:4" ht="12.75">
      <c r="A1820" s="186" t="s">
        <v>207</v>
      </c>
      <c r="B1820" s="186" t="s">
        <v>213</v>
      </c>
      <c r="C1820" s="189">
        <v>10000</v>
      </c>
      <c r="D1820" s="190">
        <v>9.2</v>
      </c>
    </row>
    <row r="1821" spans="1:4" ht="12.75">
      <c r="A1821" s="186" t="s">
        <v>207</v>
      </c>
      <c r="B1821" s="179" t="s">
        <v>214</v>
      </c>
      <c r="C1821" s="187">
        <v>10000</v>
      </c>
      <c r="D1821" s="188">
        <v>9.2</v>
      </c>
    </row>
    <row r="1822" spans="1:4" ht="12.75">
      <c r="A1822" s="186" t="s">
        <v>207</v>
      </c>
      <c r="B1822" s="186" t="s">
        <v>214</v>
      </c>
      <c r="C1822" s="189">
        <v>10000</v>
      </c>
      <c r="D1822" s="190">
        <v>9.2</v>
      </c>
    </row>
    <row r="1823" spans="1:4" ht="12.75">
      <c r="A1823" s="186" t="s">
        <v>207</v>
      </c>
      <c r="B1823" s="179" t="s">
        <v>215</v>
      </c>
      <c r="C1823" s="187">
        <v>8000</v>
      </c>
      <c r="D1823" s="188">
        <v>9</v>
      </c>
    </row>
    <row r="1824" spans="1:4" ht="12.75">
      <c r="A1824" s="186" t="s">
        <v>207</v>
      </c>
      <c r="B1824" s="179" t="s">
        <v>216</v>
      </c>
      <c r="C1824" s="187">
        <v>8000</v>
      </c>
      <c r="D1824" s="188">
        <v>9</v>
      </c>
    </row>
    <row r="1825" spans="1:4" ht="12.75">
      <c r="A1825" s="186" t="s">
        <v>486</v>
      </c>
      <c r="B1825" s="179" t="s">
        <v>217</v>
      </c>
      <c r="C1825" s="187">
        <v>10000</v>
      </c>
      <c r="D1825" s="188">
        <v>10</v>
      </c>
    </row>
    <row r="1826" spans="1:4" ht="12.75">
      <c r="A1826" s="186" t="s">
        <v>486</v>
      </c>
      <c r="B1826" s="186" t="s">
        <v>217</v>
      </c>
      <c r="C1826" s="189">
        <v>10000</v>
      </c>
      <c r="D1826" s="190">
        <v>10</v>
      </c>
    </row>
    <row r="1827" spans="1:4" ht="12.75">
      <c r="A1827" s="186" t="s">
        <v>486</v>
      </c>
      <c r="B1827" s="179" t="s">
        <v>218</v>
      </c>
      <c r="C1827" s="187">
        <v>11500</v>
      </c>
      <c r="D1827" s="188">
        <v>10</v>
      </c>
    </row>
    <row r="1828" spans="1:4" ht="12.75">
      <c r="A1828" s="186" t="s">
        <v>486</v>
      </c>
      <c r="B1828" s="186" t="s">
        <v>218</v>
      </c>
      <c r="C1828" s="189">
        <v>11500</v>
      </c>
      <c r="D1828" s="190">
        <v>10</v>
      </c>
    </row>
    <row r="1829" spans="1:4" ht="12.75">
      <c r="A1829" s="186" t="s">
        <v>486</v>
      </c>
      <c r="B1829" s="179" t="s">
        <v>219</v>
      </c>
      <c r="C1829" s="187">
        <v>13500</v>
      </c>
      <c r="D1829" s="188">
        <v>9.5</v>
      </c>
    </row>
    <row r="1830" spans="1:4" ht="12.75">
      <c r="A1830" s="186" t="s">
        <v>486</v>
      </c>
      <c r="B1830" s="186" t="s">
        <v>219</v>
      </c>
      <c r="C1830" s="189">
        <v>13500</v>
      </c>
      <c r="D1830" s="190">
        <v>9.5</v>
      </c>
    </row>
    <row r="1831" spans="1:4" ht="12.75">
      <c r="A1831" s="186" t="s">
        <v>486</v>
      </c>
      <c r="B1831" s="179" t="s">
        <v>220</v>
      </c>
      <c r="C1831" s="187">
        <v>5800</v>
      </c>
      <c r="D1831" s="188">
        <v>10</v>
      </c>
    </row>
    <row r="1832" spans="1:4" ht="12.75">
      <c r="A1832" s="186" t="s">
        <v>486</v>
      </c>
      <c r="B1832" s="186" t="s">
        <v>220</v>
      </c>
      <c r="C1832" s="189">
        <v>5800</v>
      </c>
      <c r="D1832" s="190">
        <v>10</v>
      </c>
    </row>
    <row r="1833" spans="1:4" ht="12.75">
      <c r="A1833" s="186" t="s">
        <v>486</v>
      </c>
      <c r="B1833" s="191" t="s">
        <v>220</v>
      </c>
      <c r="C1833" s="192">
        <v>5800</v>
      </c>
      <c r="D1833" s="192">
        <v>10</v>
      </c>
    </row>
    <row r="1834" spans="1:4" ht="12.75">
      <c r="A1834" s="186" t="s">
        <v>486</v>
      </c>
      <c r="B1834" s="179" t="s">
        <v>221</v>
      </c>
      <c r="C1834" s="187">
        <v>7800</v>
      </c>
      <c r="D1834" s="188">
        <v>10</v>
      </c>
    </row>
    <row r="1835" spans="1:4" ht="12.75">
      <c r="A1835" s="186" t="s">
        <v>486</v>
      </c>
      <c r="B1835" s="186" t="s">
        <v>221</v>
      </c>
      <c r="C1835" s="189">
        <v>7800</v>
      </c>
      <c r="D1835" s="190">
        <v>10</v>
      </c>
    </row>
    <row r="1836" spans="1:4" ht="12.75">
      <c r="A1836" s="186" t="s">
        <v>486</v>
      </c>
      <c r="B1836" s="191" t="s">
        <v>221</v>
      </c>
      <c r="C1836" s="192">
        <v>7800</v>
      </c>
      <c r="D1836" s="192">
        <v>10</v>
      </c>
    </row>
    <row r="1837" spans="1:4" ht="12.75">
      <c r="A1837" s="186" t="s">
        <v>486</v>
      </c>
      <c r="B1837" s="179" t="s">
        <v>222</v>
      </c>
      <c r="C1837" s="187">
        <v>10000</v>
      </c>
      <c r="D1837" s="188">
        <v>10</v>
      </c>
    </row>
    <row r="1838" spans="1:4" ht="12.75">
      <c r="A1838" s="186" t="s">
        <v>486</v>
      </c>
      <c r="B1838" s="186" t="s">
        <v>222</v>
      </c>
      <c r="C1838" s="189">
        <v>10000</v>
      </c>
      <c r="D1838" s="190">
        <v>10</v>
      </c>
    </row>
    <row r="1839" spans="1:4" ht="12.75">
      <c r="A1839" s="186" t="s">
        <v>486</v>
      </c>
      <c r="B1839" s="179" t="s">
        <v>223</v>
      </c>
      <c r="C1839" s="187">
        <v>11500</v>
      </c>
      <c r="D1839" s="188">
        <v>10</v>
      </c>
    </row>
    <row r="1840" spans="1:4" ht="12.75">
      <c r="A1840" s="186" t="s">
        <v>486</v>
      </c>
      <c r="B1840" s="186" t="s">
        <v>223</v>
      </c>
      <c r="C1840" s="189">
        <v>11500</v>
      </c>
      <c r="D1840" s="190">
        <v>10</v>
      </c>
    </row>
    <row r="1841" spans="1:4" ht="12.75">
      <c r="A1841" s="186" t="s">
        <v>486</v>
      </c>
      <c r="B1841" s="191" t="s">
        <v>1440</v>
      </c>
      <c r="C1841" s="192">
        <v>20300</v>
      </c>
      <c r="D1841" s="192">
        <v>9.5</v>
      </c>
    </row>
    <row r="1842" spans="1:4" ht="12.75">
      <c r="A1842" s="186" t="s">
        <v>486</v>
      </c>
      <c r="B1842" s="191" t="s">
        <v>224</v>
      </c>
      <c r="C1842" s="192">
        <v>5000</v>
      </c>
      <c r="D1842" s="192">
        <v>10</v>
      </c>
    </row>
    <row r="1843" spans="1:4" ht="12.75">
      <c r="A1843" s="186" t="s">
        <v>486</v>
      </c>
      <c r="B1843" s="191" t="s">
        <v>1408</v>
      </c>
      <c r="C1843" s="192">
        <v>5800</v>
      </c>
      <c r="D1843" s="192">
        <v>11</v>
      </c>
    </row>
    <row r="1844" spans="1:4" ht="12.75">
      <c r="A1844" s="186" t="s">
        <v>486</v>
      </c>
      <c r="B1844" s="191" t="s">
        <v>1416</v>
      </c>
      <c r="C1844" s="192">
        <v>7800</v>
      </c>
      <c r="D1844" s="192">
        <v>11</v>
      </c>
    </row>
    <row r="1845" spans="1:4" ht="12.75">
      <c r="A1845" s="186" t="s">
        <v>225</v>
      </c>
      <c r="B1845" s="191" t="s">
        <v>226</v>
      </c>
      <c r="C1845" s="192">
        <v>5000</v>
      </c>
      <c r="D1845" s="192">
        <v>10</v>
      </c>
    </row>
    <row r="1846" spans="1:4" ht="12.75">
      <c r="A1846" s="186" t="s">
        <v>225</v>
      </c>
      <c r="B1846" s="191" t="s">
        <v>1410</v>
      </c>
      <c r="C1846" s="192">
        <v>5800</v>
      </c>
      <c r="D1846" s="192">
        <v>11</v>
      </c>
    </row>
    <row r="1847" spans="1:4" ht="12.75">
      <c r="A1847" s="186" t="s">
        <v>225</v>
      </c>
      <c r="B1847" s="179" t="s">
        <v>227</v>
      </c>
      <c r="C1847" s="187">
        <v>5800</v>
      </c>
      <c r="D1847" s="188">
        <v>10</v>
      </c>
    </row>
    <row r="1848" spans="1:4" ht="12.75">
      <c r="A1848" s="186" t="s">
        <v>225</v>
      </c>
      <c r="B1848" s="186" t="s">
        <v>227</v>
      </c>
      <c r="C1848" s="189">
        <v>5800</v>
      </c>
      <c r="D1848" s="190">
        <v>10</v>
      </c>
    </row>
    <row r="1849" spans="1:4" ht="12.75">
      <c r="A1849" s="186" t="s">
        <v>225</v>
      </c>
      <c r="B1849" s="191" t="s">
        <v>227</v>
      </c>
      <c r="C1849" s="192">
        <v>5800</v>
      </c>
      <c r="D1849" s="192">
        <v>10</v>
      </c>
    </row>
    <row r="1850" spans="1:4" ht="12.75">
      <c r="A1850" s="186" t="s">
        <v>225</v>
      </c>
      <c r="B1850" s="191" t="s">
        <v>1417</v>
      </c>
      <c r="C1850" s="192">
        <v>7800</v>
      </c>
      <c r="D1850" s="192">
        <v>11</v>
      </c>
    </row>
    <row r="1851" spans="1:4" ht="12.75">
      <c r="A1851" s="186" t="s">
        <v>225</v>
      </c>
      <c r="B1851" s="179" t="s">
        <v>228</v>
      </c>
      <c r="C1851" s="187">
        <v>7800</v>
      </c>
      <c r="D1851" s="188">
        <v>10</v>
      </c>
    </row>
    <row r="1852" spans="1:4" ht="12.75">
      <c r="A1852" s="186" t="s">
        <v>225</v>
      </c>
      <c r="B1852" s="186" t="s">
        <v>228</v>
      </c>
      <c r="C1852" s="189">
        <v>7800</v>
      </c>
      <c r="D1852" s="190">
        <v>10</v>
      </c>
    </row>
    <row r="1853" spans="1:4" ht="12.75">
      <c r="A1853" s="186" t="s">
        <v>225</v>
      </c>
      <c r="B1853" s="191" t="s">
        <v>228</v>
      </c>
      <c r="C1853" s="192">
        <v>7800</v>
      </c>
      <c r="D1853" s="192">
        <v>10</v>
      </c>
    </row>
    <row r="1854" spans="1:4" ht="12.75">
      <c r="A1854" s="186" t="s">
        <v>225</v>
      </c>
      <c r="B1854" s="179" t="s">
        <v>229</v>
      </c>
      <c r="C1854" s="187">
        <v>10000</v>
      </c>
      <c r="D1854" s="188">
        <v>10</v>
      </c>
    </row>
    <row r="1855" spans="1:4" ht="12.75">
      <c r="A1855" s="186" t="s">
        <v>225</v>
      </c>
      <c r="B1855" s="186" t="s">
        <v>229</v>
      </c>
      <c r="C1855" s="189">
        <v>10000</v>
      </c>
      <c r="D1855" s="190">
        <v>10</v>
      </c>
    </row>
    <row r="1856" spans="1:4" ht="12.75">
      <c r="A1856" s="186" t="s">
        <v>225</v>
      </c>
      <c r="B1856" s="179" t="s">
        <v>230</v>
      </c>
      <c r="C1856" s="187">
        <v>11500</v>
      </c>
      <c r="D1856" s="188">
        <v>10</v>
      </c>
    </row>
    <row r="1857" spans="1:4" ht="12.75">
      <c r="A1857" s="186" t="s">
        <v>225</v>
      </c>
      <c r="B1857" s="186" t="s">
        <v>230</v>
      </c>
      <c r="C1857" s="189">
        <v>11500</v>
      </c>
      <c r="D1857" s="190">
        <v>10</v>
      </c>
    </row>
    <row r="1858" spans="1:4" ht="12.75">
      <c r="A1858" s="186" t="s">
        <v>225</v>
      </c>
      <c r="B1858" s="179" t="s">
        <v>231</v>
      </c>
      <c r="C1858" s="187">
        <v>13500</v>
      </c>
      <c r="D1858" s="188">
        <v>9.5</v>
      </c>
    </row>
    <row r="1859" spans="1:4" ht="12.75">
      <c r="A1859" s="186" t="s">
        <v>225</v>
      </c>
      <c r="B1859" s="186" t="s">
        <v>231</v>
      </c>
      <c r="C1859" s="189">
        <v>13500</v>
      </c>
      <c r="D1859" s="190">
        <v>9.5</v>
      </c>
    </row>
    <row r="1860" spans="1:4" ht="12.75">
      <c r="A1860" s="186" t="s">
        <v>225</v>
      </c>
      <c r="B1860" s="191" t="s">
        <v>1441</v>
      </c>
      <c r="C1860" s="192">
        <v>20300</v>
      </c>
      <c r="D1860" s="192">
        <v>9.5</v>
      </c>
    </row>
    <row r="1861" spans="1:4" ht="12.75">
      <c r="A1861" s="179" t="s">
        <v>232</v>
      </c>
      <c r="B1861" s="179" t="s">
        <v>233</v>
      </c>
      <c r="C1861" s="187">
        <v>8800</v>
      </c>
      <c r="D1861" s="188">
        <v>9.3</v>
      </c>
    </row>
    <row r="1862" spans="1:4" ht="12.75">
      <c r="A1862" s="179" t="s">
        <v>232</v>
      </c>
      <c r="B1862" s="179" t="s">
        <v>234</v>
      </c>
      <c r="C1862" s="187">
        <v>8800</v>
      </c>
      <c r="D1862" s="188">
        <v>9.3</v>
      </c>
    </row>
    <row r="1863" spans="1:4" ht="12.75">
      <c r="A1863" s="179" t="s">
        <v>232</v>
      </c>
      <c r="B1863" s="179" t="s">
        <v>235</v>
      </c>
      <c r="C1863" s="187">
        <v>8800</v>
      </c>
      <c r="D1863" s="188">
        <v>9.3</v>
      </c>
    </row>
    <row r="1864" spans="1:4" ht="12.75">
      <c r="A1864" s="179" t="s">
        <v>232</v>
      </c>
      <c r="B1864" s="179" t="s">
        <v>236</v>
      </c>
      <c r="C1864" s="187">
        <v>8800</v>
      </c>
      <c r="D1864" s="188">
        <v>9.3</v>
      </c>
    </row>
    <row r="1865" spans="1:4" ht="12.75">
      <c r="A1865" s="179" t="s">
        <v>232</v>
      </c>
      <c r="B1865" s="179" t="s">
        <v>237</v>
      </c>
      <c r="C1865" s="187">
        <v>11700</v>
      </c>
      <c r="D1865" s="188">
        <v>9</v>
      </c>
    </row>
    <row r="1866" spans="1:4" ht="12.75">
      <c r="A1866" s="179" t="s">
        <v>232</v>
      </c>
      <c r="B1866" s="179" t="s">
        <v>238</v>
      </c>
      <c r="C1866" s="187">
        <v>11700</v>
      </c>
      <c r="D1866" s="188">
        <v>9</v>
      </c>
    </row>
    <row r="1867" spans="1:4" ht="12.75">
      <c r="A1867" s="179" t="s">
        <v>232</v>
      </c>
      <c r="B1867" s="179" t="s">
        <v>239</v>
      </c>
      <c r="C1867" s="187">
        <v>11700</v>
      </c>
      <c r="D1867" s="188">
        <v>9</v>
      </c>
    </row>
    <row r="1868" spans="1:4" ht="12.75">
      <c r="A1868" s="179" t="s">
        <v>232</v>
      </c>
      <c r="B1868" s="179" t="s">
        <v>240</v>
      </c>
      <c r="C1868" s="187">
        <v>11700</v>
      </c>
      <c r="D1868" s="188">
        <v>9</v>
      </c>
    </row>
    <row r="1869" spans="1:4" ht="12.75">
      <c r="A1869" s="179" t="s">
        <v>232</v>
      </c>
      <c r="B1869" s="179" t="s">
        <v>241</v>
      </c>
      <c r="C1869" s="187">
        <v>11700</v>
      </c>
      <c r="D1869" s="188">
        <v>9</v>
      </c>
    </row>
    <row r="1870" spans="1:4" ht="12.75">
      <c r="A1870" s="179" t="s">
        <v>232</v>
      </c>
      <c r="B1870" s="179" t="s">
        <v>242</v>
      </c>
      <c r="C1870" s="187">
        <v>14150</v>
      </c>
      <c r="D1870" s="188">
        <v>8.3</v>
      </c>
    </row>
    <row r="1871" spans="1:4" ht="12.75">
      <c r="A1871" s="179" t="s">
        <v>232</v>
      </c>
      <c r="B1871" s="179" t="s">
        <v>243</v>
      </c>
      <c r="C1871" s="187">
        <v>14150</v>
      </c>
      <c r="D1871" s="188">
        <v>8.3</v>
      </c>
    </row>
    <row r="1872" spans="1:4" ht="12.75">
      <c r="A1872" s="179" t="s">
        <v>232</v>
      </c>
      <c r="B1872" s="179" t="s">
        <v>244</v>
      </c>
      <c r="C1872" s="187">
        <v>14150</v>
      </c>
      <c r="D1872" s="188">
        <v>8.3</v>
      </c>
    </row>
    <row r="1873" spans="1:4" ht="12.75">
      <c r="A1873" s="179" t="s">
        <v>232</v>
      </c>
      <c r="B1873" s="179" t="s">
        <v>245</v>
      </c>
      <c r="C1873" s="187">
        <v>16450</v>
      </c>
      <c r="D1873" s="188">
        <v>8.7</v>
      </c>
    </row>
    <row r="1874" spans="1:4" ht="12.75">
      <c r="A1874" s="179" t="s">
        <v>232</v>
      </c>
      <c r="B1874" s="179" t="s">
        <v>246</v>
      </c>
      <c r="C1874" s="187">
        <v>16450</v>
      </c>
      <c r="D1874" s="188">
        <v>8.7</v>
      </c>
    </row>
    <row r="1875" spans="1:4" ht="12.75">
      <c r="A1875" s="179" t="s">
        <v>232</v>
      </c>
      <c r="B1875" s="179" t="s">
        <v>247</v>
      </c>
      <c r="C1875" s="187">
        <v>16450</v>
      </c>
      <c r="D1875" s="188">
        <v>8.7</v>
      </c>
    </row>
    <row r="1876" spans="1:4" ht="12.75">
      <c r="A1876" s="179" t="s">
        <v>232</v>
      </c>
      <c r="B1876" s="179" t="s">
        <v>248</v>
      </c>
      <c r="C1876" s="187">
        <v>8800</v>
      </c>
      <c r="D1876" s="188">
        <v>9.3</v>
      </c>
    </row>
    <row r="1877" spans="1:4" ht="12.75">
      <c r="A1877" s="179" t="s">
        <v>232</v>
      </c>
      <c r="B1877" s="179" t="s">
        <v>249</v>
      </c>
      <c r="C1877" s="187">
        <v>8800</v>
      </c>
      <c r="D1877" s="188">
        <v>9.3</v>
      </c>
    </row>
    <row r="1878" spans="1:4" ht="12.75">
      <c r="A1878" s="179" t="s">
        <v>232</v>
      </c>
      <c r="B1878" s="179" t="s">
        <v>250</v>
      </c>
      <c r="C1878" s="187">
        <v>8800</v>
      </c>
      <c r="D1878" s="188">
        <v>9.3</v>
      </c>
    </row>
    <row r="1879" spans="1:4" ht="12.75">
      <c r="A1879" s="179" t="s">
        <v>232</v>
      </c>
      <c r="B1879" s="179" t="s">
        <v>251</v>
      </c>
      <c r="C1879" s="187">
        <v>8800</v>
      </c>
      <c r="D1879" s="188">
        <v>9.3</v>
      </c>
    </row>
    <row r="1880" spans="1:4" ht="12.75">
      <c r="A1880" s="179" t="s">
        <v>232</v>
      </c>
      <c r="B1880" s="179" t="s">
        <v>252</v>
      </c>
      <c r="C1880" s="187">
        <v>11700</v>
      </c>
      <c r="D1880" s="188">
        <v>9</v>
      </c>
    </row>
    <row r="1881" spans="1:4" ht="12.75">
      <c r="A1881" s="179" t="s">
        <v>232</v>
      </c>
      <c r="B1881" s="179" t="s">
        <v>253</v>
      </c>
      <c r="C1881" s="187">
        <v>11700</v>
      </c>
      <c r="D1881" s="188">
        <v>9</v>
      </c>
    </row>
    <row r="1882" spans="1:4" ht="12.75">
      <c r="A1882" s="179" t="s">
        <v>232</v>
      </c>
      <c r="B1882" s="179" t="s">
        <v>254</v>
      </c>
      <c r="C1882" s="187">
        <v>11700</v>
      </c>
      <c r="D1882" s="188">
        <v>9</v>
      </c>
    </row>
    <row r="1883" spans="1:4" ht="12.75">
      <c r="A1883" s="179" t="s">
        <v>232</v>
      </c>
      <c r="B1883" s="179" t="s">
        <v>255</v>
      </c>
      <c r="C1883" s="187">
        <v>11700</v>
      </c>
      <c r="D1883" s="188">
        <v>9</v>
      </c>
    </row>
    <row r="1884" spans="1:4" ht="12.75">
      <c r="A1884" s="179" t="s">
        <v>232</v>
      </c>
      <c r="B1884" s="179" t="s">
        <v>256</v>
      </c>
      <c r="C1884" s="187">
        <v>14150</v>
      </c>
      <c r="D1884" s="188">
        <v>8.3</v>
      </c>
    </row>
    <row r="1885" spans="1:4" ht="12.75">
      <c r="A1885" s="179" t="s">
        <v>232</v>
      </c>
      <c r="B1885" s="179" t="s">
        <v>257</v>
      </c>
      <c r="C1885" s="187">
        <v>14150</v>
      </c>
      <c r="D1885" s="188">
        <v>8.3</v>
      </c>
    </row>
    <row r="1886" spans="1:4" ht="12.75">
      <c r="A1886" s="179" t="s">
        <v>232</v>
      </c>
      <c r="B1886" s="179" t="s">
        <v>258</v>
      </c>
      <c r="C1886" s="187">
        <v>14150</v>
      </c>
      <c r="D1886" s="188">
        <v>8.3</v>
      </c>
    </row>
    <row r="1887" spans="1:4" ht="12.75">
      <c r="A1887" s="179" t="s">
        <v>232</v>
      </c>
      <c r="B1887" s="179" t="s">
        <v>259</v>
      </c>
      <c r="C1887" s="187">
        <v>16750</v>
      </c>
      <c r="D1887" s="188">
        <v>8.1</v>
      </c>
    </row>
    <row r="1888" spans="1:4" ht="12.75">
      <c r="A1888" s="179" t="s">
        <v>232</v>
      </c>
      <c r="B1888" s="179" t="s">
        <v>260</v>
      </c>
      <c r="C1888" s="187">
        <v>16750</v>
      </c>
      <c r="D1888" s="188">
        <v>8.1</v>
      </c>
    </row>
    <row r="1889" spans="1:4" ht="12.75">
      <c r="A1889" s="179" t="s">
        <v>232</v>
      </c>
      <c r="B1889" s="179" t="s">
        <v>261</v>
      </c>
      <c r="C1889" s="187">
        <v>16750</v>
      </c>
      <c r="D1889" s="188">
        <v>8.1</v>
      </c>
    </row>
    <row r="1890" spans="1:4" ht="12.75">
      <c r="A1890" s="179" t="s">
        <v>232</v>
      </c>
      <c r="B1890" s="179" t="s">
        <v>262</v>
      </c>
      <c r="C1890" s="187">
        <v>16750</v>
      </c>
      <c r="D1890" s="188">
        <v>8.1</v>
      </c>
    </row>
    <row r="1891" spans="1:4" ht="12.75">
      <c r="A1891" s="179" t="s">
        <v>232</v>
      </c>
      <c r="B1891" s="179" t="s">
        <v>263</v>
      </c>
      <c r="C1891" s="187">
        <v>22600</v>
      </c>
      <c r="D1891" s="188">
        <v>9.9</v>
      </c>
    </row>
    <row r="1892" spans="1:4" ht="12.75">
      <c r="A1892" s="179" t="s">
        <v>232</v>
      </c>
      <c r="B1892" s="179" t="s">
        <v>264</v>
      </c>
      <c r="C1892" s="187">
        <v>22600</v>
      </c>
      <c r="D1892" s="188">
        <v>9.9</v>
      </c>
    </row>
    <row r="1893" spans="1:4" ht="12.75">
      <c r="A1893" s="179" t="s">
        <v>232</v>
      </c>
      <c r="B1893" s="179" t="s">
        <v>265</v>
      </c>
      <c r="C1893" s="187">
        <v>22600</v>
      </c>
      <c r="D1893" s="188">
        <v>9.9</v>
      </c>
    </row>
    <row r="1894" spans="1:4" ht="12.75">
      <c r="A1894" s="179" t="s">
        <v>232</v>
      </c>
      <c r="B1894" s="179" t="s">
        <v>266</v>
      </c>
      <c r="C1894" s="187">
        <v>22600</v>
      </c>
      <c r="D1894" s="188">
        <v>9.9</v>
      </c>
    </row>
    <row r="1895" spans="1:4" ht="12.75">
      <c r="A1895" s="179" t="s">
        <v>232</v>
      </c>
      <c r="B1895" s="179" t="s">
        <v>267</v>
      </c>
      <c r="C1895" s="187">
        <v>22600</v>
      </c>
      <c r="D1895" s="188">
        <v>9.9</v>
      </c>
    </row>
    <row r="1896" spans="1:4" ht="12.75">
      <c r="A1896" s="186" t="s">
        <v>268</v>
      </c>
      <c r="B1896" s="179" t="s">
        <v>269</v>
      </c>
      <c r="C1896" s="187">
        <v>5000</v>
      </c>
      <c r="D1896" s="188">
        <v>8</v>
      </c>
    </row>
    <row r="1897" spans="1:4" ht="12.75">
      <c r="A1897" s="186" t="s">
        <v>268</v>
      </c>
      <c r="B1897" s="191" t="s">
        <v>270</v>
      </c>
      <c r="C1897" s="192">
        <v>5000</v>
      </c>
      <c r="D1897" s="192">
        <v>9.7</v>
      </c>
    </row>
    <row r="1898" spans="1:4" ht="12.75">
      <c r="A1898" s="186" t="s">
        <v>268</v>
      </c>
      <c r="B1898" s="191" t="s">
        <v>271</v>
      </c>
      <c r="C1898" s="192">
        <v>5000</v>
      </c>
      <c r="D1898" s="192">
        <v>9.7</v>
      </c>
    </row>
    <row r="1899" spans="1:4" ht="12.75">
      <c r="A1899" s="186" t="s">
        <v>268</v>
      </c>
      <c r="B1899" s="179" t="s">
        <v>272</v>
      </c>
      <c r="C1899" s="187">
        <v>6000</v>
      </c>
      <c r="D1899" s="188">
        <v>9</v>
      </c>
    </row>
    <row r="1900" spans="1:4" ht="12.75">
      <c r="A1900" s="186" t="s">
        <v>268</v>
      </c>
      <c r="B1900" s="179" t="s">
        <v>273</v>
      </c>
      <c r="C1900" s="187">
        <v>6000</v>
      </c>
      <c r="D1900" s="188">
        <v>9.5</v>
      </c>
    </row>
    <row r="1901" spans="1:4" ht="12.75">
      <c r="A1901" s="186" t="s">
        <v>268</v>
      </c>
      <c r="B1901" s="186" t="s">
        <v>273</v>
      </c>
      <c r="C1901" s="189">
        <v>6000</v>
      </c>
      <c r="D1901" s="190">
        <v>9.5</v>
      </c>
    </row>
    <row r="1902" spans="1:4" ht="12.75">
      <c r="A1902" s="186" t="s">
        <v>268</v>
      </c>
      <c r="B1902" s="191" t="s">
        <v>274</v>
      </c>
      <c r="C1902" s="192">
        <v>6000</v>
      </c>
      <c r="D1902" s="192">
        <v>10</v>
      </c>
    </row>
    <row r="1903" spans="1:4" ht="12.75">
      <c r="A1903" s="186" t="s">
        <v>268</v>
      </c>
      <c r="B1903" s="191" t="s">
        <v>275</v>
      </c>
      <c r="C1903" s="192">
        <v>7000</v>
      </c>
      <c r="D1903" s="192">
        <v>9.8</v>
      </c>
    </row>
    <row r="1904" spans="1:4" ht="12.75">
      <c r="A1904" s="186" t="s">
        <v>268</v>
      </c>
      <c r="B1904" s="191" t="s">
        <v>276</v>
      </c>
      <c r="C1904" s="192">
        <v>7800</v>
      </c>
      <c r="D1904" s="192">
        <v>9.8</v>
      </c>
    </row>
    <row r="1905" spans="1:4" ht="12.75">
      <c r="A1905" s="186" t="s">
        <v>268</v>
      </c>
      <c r="B1905" s="191" t="s">
        <v>277</v>
      </c>
      <c r="C1905" s="192">
        <v>7000</v>
      </c>
      <c r="D1905" s="192">
        <v>9.8</v>
      </c>
    </row>
    <row r="1906" spans="1:4" ht="12.75">
      <c r="A1906" s="186" t="s">
        <v>268</v>
      </c>
      <c r="B1906" s="179" t="s">
        <v>278</v>
      </c>
      <c r="C1906" s="187">
        <v>8000</v>
      </c>
      <c r="D1906" s="188">
        <v>9</v>
      </c>
    </row>
    <row r="1907" spans="1:4" ht="12.75">
      <c r="A1907" s="186" t="s">
        <v>268</v>
      </c>
      <c r="B1907" s="179" t="s">
        <v>279</v>
      </c>
      <c r="C1907" s="187">
        <v>8000</v>
      </c>
      <c r="D1907" s="188">
        <v>9</v>
      </c>
    </row>
    <row r="1908" spans="1:4" ht="12.75">
      <c r="A1908" s="186" t="s">
        <v>268</v>
      </c>
      <c r="B1908" s="179" t="s">
        <v>280</v>
      </c>
      <c r="C1908" s="187">
        <v>8000</v>
      </c>
      <c r="D1908" s="188">
        <v>9.5</v>
      </c>
    </row>
    <row r="1909" spans="1:4" ht="12.75">
      <c r="A1909" s="186" t="s">
        <v>268</v>
      </c>
      <c r="B1909" s="186" t="s">
        <v>280</v>
      </c>
      <c r="C1909" s="189">
        <v>8000</v>
      </c>
      <c r="D1909" s="190">
        <v>9.5</v>
      </c>
    </row>
    <row r="1910" spans="1:4" ht="12.75">
      <c r="A1910" s="186" t="s">
        <v>268</v>
      </c>
      <c r="B1910" s="179" t="s">
        <v>281</v>
      </c>
      <c r="C1910" s="187">
        <v>8000</v>
      </c>
      <c r="D1910" s="188">
        <v>9</v>
      </c>
    </row>
    <row r="1911" spans="1:4" ht="12.75">
      <c r="A1911" s="186" t="s">
        <v>268</v>
      </c>
      <c r="B1911" s="179" t="s">
        <v>282</v>
      </c>
      <c r="C1911" s="187">
        <v>10000</v>
      </c>
      <c r="D1911" s="188">
        <v>9</v>
      </c>
    </row>
    <row r="1912" spans="1:4" ht="12.75">
      <c r="A1912" s="186" t="s">
        <v>268</v>
      </c>
      <c r="B1912" s="179" t="s">
        <v>283</v>
      </c>
      <c r="C1912" s="187">
        <v>10000</v>
      </c>
      <c r="D1912" s="188">
        <v>9</v>
      </c>
    </row>
    <row r="1913" spans="1:4" ht="12.75">
      <c r="A1913" s="186" t="s">
        <v>268</v>
      </c>
      <c r="B1913" s="179" t="s">
        <v>284</v>
      </c>
      <c r="C1913" s="187">
        <v>12500</v>
      </c>
      <c r="D1913" s="188">
        <v>9</v>
      </c>
    </row>
    <row r="1914" spans="1:4" ht="12.75">
      <c r="A1914" s="186" t="s">
        <v>268</v>
      </c>
      <c r="B1914" s="179" t="s">
        <v>285</v>
      </c>
      <c r="C1914" s="187">
        <v>12500</v>
      </c>
      <c r="D1914" s="188">
        <v>9</v>
      </c>
    </row>
    <row r="1915" spans="1:4" ht="12.75">
      <c r="A1915" s="186" t="s">
        <v>268</v>
      </c>
      <c r="B1915" s="179" t="s">
        <v>286</v>
      </c>
      <c r="C1915" s="187">
        <v>12500</v>
      </c>
      <c r="D1915" s="188">
        <v>9</v>
      </c>
    </row>
    <row r="1916" spans="1:4" ht="12.75">
      <c r="A1916" s="186" t="s">
        <v>287</v>
      </c>
      <c r="B1916" s="179" t="s">
        <v>288</v>
      </c>
      <c r="C1916" s="187">
        <v>7000</v>
      </c>
      <c r="D1916" s="188">
        <v>10.2</v>
      </c>
    </row>
    <row r="1917" spans="1:4" ht="12.75">
      <c r="A1917" s="186" t="s">
        <v>287</v>
      </c>
      <c r="B1917" s="186" t="s">
        <v>288</v>
      </c>
      <c r="C1917" s="189">
        <v>7000</v>
      </c>
      <c r="D1917" s="190">
        <v>10.2</v>
      </c>
    </row>
    <row r="1918" spans="1:4" ht="12.75">
      <c r="A1918" s="186" t="s">
        <v>287</v>
      </c>
      <c r="B1918" s="179" t="s">
        <v>289</v>
      </c>
      <c r="C1918" s="187">
        <v>9000</v>
      </c>
      <c r="D1918" s="188">
        <v>10.5</v>
      </c>
    </row>
    <row r="1919" spans="1:4" ht="12.75">
      <c r="A1919" s="186" t="s">
        <v>287</v>
      </c>
      <c r="B1919" s="186" t="s">
        <v>289</v>
      </c>
      <c r="C1919" s="189">
        <v>9000</v>
      </c>
      <c r="D1919" s="190">
        <v>10.5</v>
      </c>
    </row>
    <row r="1920" spans="1:4" ht="12.75">
      <c r="A1920" s="186" t="s">
        <v>287</v>
      </c>
      <c r="B1920" s="179" t="s">
        <v>290</v>
      </c>
      <c r="C1920" s="187">
        <v>12000</v>
      </c>
      <c r="D1920" s="188">
        <v>10.4</v>
      </c>
    </row>
    <row r="1921" spans="1:4" ht="12.75">
      <c r="A1921" s="186" t="s">
        <v>287</v>
      </c>
      <c r="B1921" s="186" t="s">
        <v>290</v>
      </c>
      <c r="C1921" s="189">
        <v>12000</v>
      </c>
      <c r="D1921" s="190">
        <v>10.4</v>
      </c>
    </row>
    <row r="1922" spans="1:4" ht="12.75">
      <c r="A1922" s="186" t="s">
        <v>287</v>
      </c>
      <c r="B1922" s="179" t="s">
        <v>291</v>
      </c>
      <c r="C1922" s="187">
        <v>18900</v>
      </c>
      <c r="D1922" s="188">
        <v>9.5</v>
      </c>
    </row>
    <row r="1923" spans="1:4" ht="12.75">
      <c r="A1923" s="186" t="s">
        <v>287</v>
      </c>
      <c r="B1923" s="186" t="s">
        <v>291</v>
      </c>
      <c r="C1923" s="189">
        <v>18900</v>
      </c>
      <c r="D1923" s="190">
        <v>9.5</v>
      </c>
    </row>
    <row r="1924" spans="1:4" ht="12.75">
      <c r="A1924" s="186" t="s">
        <v>287</v>
      </c>
      <c r="B1924" s="179" t="s">
        <v>292</v>
      </c>
      <c r="C1924" s="187">
        <v>12000</v>
      </c>
      <c r="D1924" s="188">
        <v>9.2</v>
      </c>
    </row>
    <row r="1925" spans="1:4" ht="12.75">
      <c r="A1925" s="186" t="s">
        <v>287</v>
      </c>
      <c r="B1925" s="186" t="s">
        <v>292</v>
      </c>
      <c r="C1925" s="189">
        <v>12000</v>
      </c>
      <c r="D1925" s="190">
        <v>9.2</v>
      </c>
    </row>
    <row r="1926" spans="1:4" ht="12.75">
      <c r="A1926" s="186" t="s">
        <v>287</v>
      </c>
      <c r="B1926" s="179" t="s">
        <v>293</v>
      </c>
      <c r="C1926" s="187">
        <v>12000</v>
      </c>
      <c r="D1926" s="188">
        <v>9.2</v>
      </c>
    </row>
    <row r="1927" spans="1:4" ht="12.75">
      <c r="A1927" s="186" t="s">
        <v>287</v>
      </c>
      <c r="B1927" s="186" t="s">
        <v>293</v>
      </c>
      <c r="C1927" s="189">
        <v>12000</v>
      </c>
      <c r="D1927" s="190">
        <v>9.2</v>
      </c>
    </row>
    <row r="1928" spans="1:4" ht="12.75">
      <c r="A1928" s="186" t="s">
        <v>287</v>
      </c>
      <c r="B1928" s="179" t="s">
        <v>294</v>
      </c>
      <c r="C1928" s="187">
        <v>12500</v>
      </c>
      <c r="D1928" s="188">
        <v>9.6</v>
      </c>
    </row>
    <row r="1929" spans="1:4" ht="12.75">
      <c r="A1929" s="186" t="s">
        <v>287</v>
      </c>
      <c r="B1929" s="186" t="s">
        <v>294</v>
      </c>
      <c r="C1929" s="189">
        <v>12500</v>
      </c>
      <c r="D1929" s="190">
        <v>9.6</v>
      </c>
    </row>
    <row r="1930" spans="1:4" ht="12.75">
      <c r="A1930" s="186" t="s">
        <v>287</v>
      </c>
      <c r="B1930" s="179" t="s">
        <v>295</v>
      </c>
      <c r="C1930" s="187">
        <v>12500</v>
      </c>
      <c r="D1930" s="188">
        <v>9.6</v>
      </c>
    </row>
    <row r="1931" spans="1:4" ht="12.75">
      <c r="A1931" s="186" t="s">
        <v>287</v>
      </c>
      <c r="B1931" s="186" t="s">
        <v>295</v>
      </c>
      <c r="C1931" s="189">
        <v>12500</v>
      </c>
      <c r="D1931" s="190">
        <v>9.6</v>
      </c>
    </row>
    <row r="1932" spans="1:4" ht="12.75">
      <c r="A1932" s="186" t="s">
        <v>287</v>
      </c>
      <c r="B1932" s="179" t="s">
        <v>296</v>
      </c>
      <c r="C1932" s="187">
        <v>5900</v>
      </c>
      <c r="D1932" s="188">
        <v>9.4</v>
      </c>
    </row>
    <row r="1933" spans="1:4" ht="12.75">
      <c r="A1933" s="186" t="s">
        <v>287</v>
      </c>
      <c r="B1933" s="186" t="s">
        <v>296</v>
      </c>
      <c r="C1933" s="189">
        <v>5900</v>
      </c>
      <c r="D1933" s="190">
        <v>9.4</v>
      </c>
    </row>
    <row r="1934" spans="1:4" ht="12.75">
      <c r="A1934" s="186" t="s">
        <v>287</v>
      </c>
      <c r="B1934" s="179" t="s">
        <v>297</v>
      </c>
      <c r="C1934" s="187">
        <v>9000</v>
      </c>
      <c r="D1934" s="188">
        <v>9</v>
      </c>
    </row>
    <row r="1935" spans="1:4" ht="12.75">
      <c r="A1935" s="186" t="s">
        <v>287</v>
      </c>
      <c r="B1935" s="179" t="s">
        <v>298</v>
      </c>
      <c r="C1935" s="187">
        <v>9000</v>
      </c>
      <c r="D1935" s="188">
        <v>9</v>
      </c>
    </row>
    <row r="1936" spans="1:4" ht="12.75">
      <c r="A1936" s="186" t="s">
        <v>287</v>
      </c>
      <c r="B1936" s="179" t="s">
        <v>299</v>
      </c>
      <c r="C1936" s="187">
        <v>12000</v>
      </c>
      <c r="D1936" s="188">
        <v>10</v>
      </c>
    </row>
    <row r="1937" spans="1:4" ht="12.75">
      <c r="A1937" s="186" t="s">
        <v>287</v>
      </c>
      <c r="B1937" s="186" t="s">
        <v>299</v>
      </c>
      <c r="C1937" s="189">
        <v>12000</v>
      </c>
      <c r="D1937" s="190">
        <v>10</v>
      </c>
    </row>
    <row r="1938" spans="1:4" ht="12.75">
      <c r="A1938" s="186" t="s">
        <v>287</v>
      </c>
      <c r="B1938" s="179" t="s">
        <v>300</v>
      </c>
      <c r="C1938" s="187">
        <v>11400</v>
      </c>
      <c r="D1938" s="188">
        <v>9.2</v>
      </c>
    </row>
    <row r="1939" spans="1:4" ht="12.75">
      <c r="A1939" s="186" t="s">
        <v>287</v>
      </c>
      <c r="B1939" s="179" t="s">
        <v>301</v>
      </c>
      <c r="C1939" s="187">
        <v>9000</v>
      </c>
      <c r="D1939" s="188">
        <v>10</v>
      </c>
    </row>
    <row r="1940" spans="1:4" ht="12.75">
      <c r="A1940" s="186" t="s">
        <v>287</v>
      </c>
      <c r="B1940" s="179" t="s">
        <v>302</v>
      </c>
      <c r="C1940" s="187">
        <v>9000</v>
      </c>
      <c r="D1940" s="188">
        <v>10</v>
      </c>
    </row>
    <row r="1941" spans="1:4" ht="12.75">
      <c r="A1941" s="186" t="s">
        <v>287</v>
      </c>
      <c r="B1941" s="186" t="s">
        <v>302</v>
      </c>
      <c r="C1941" s="189">
        <v>9000</v>
      </c>
      <c r="D1941" s="190">
        <v>10</v>
      </c>
    </row>
    <row r="1942" spans="1:4" ht="12.75">
      <c r="A1942" s="186" t="s">
        <v>474</v>
      </c>
      <c r="B1942" s="179" t="s">
        <v>303</v>
      </c>
      <c r="C1942" s="187">
        <v>10400</v>
      </c>
      <c r="D1942" s="188">
        <v>9.7</v>
      </c>
    </row>
    <row r="1943" spans="1:4" ht="12.75">
      <c r="A1943" s="186" t="s">
        <v>474</v>
      </c>
      <c r="B1943" s="179" t="s">
        <v>304</v>
      </c>
      <c r="C1943" s="187">
        <v>12000</v>
      </c>
      <c r="D1943" s="188">
        <v>9.2</v>
      </c>
    </row>
    <row r="1944" spans="1:4" ht="12.75">
      <c r="A1944" s="186" t="s">
        <v>474</v>
      </c>
      <c r="B1944" s="179" t="s">
        <v>305</v>
      </c>
      <c r="C1944" s="187">
        <v>12000</v>
      </c>
      <c r="D1944" s="188">
        <v>9.1</v>
      </c>
    </row>
    <row r="1945" spans="1:4" ht="12.75">
      <c r="A1945" s="186" t="s">
        <v>474</v>
      </c>
      <c r="B1945" s="179" t="s">
        <v>306</v>
      </c>
      <c r="C1945" s="187">
        <v>12200</v>
      </c>
      <c r="D1945" s="188">
        <v>9.2</v>
      </c>
    </row>
    <row r="1946" spans="1:4" ht="12.75">
      <c r="A1946" s="186" t="s">
        <v>474</v>
      </c>
      <c r="B1946" s="179" t="s">
        <v>307</v>
      </c>
      <c r="C1946" s="187">
        <v>14000</v>
      </c>
      <c r="D1946" s="188">
        <v>10.1</v>
      </c>
    </row>
    <row r="1947" spans="1:4" ht="12.75">
      <c r="A1947" s="186" t="s">
        <v>474</v>
      </c>
      <c r="B1947" s="179" t="s">
        <v>308</v>
      </c>
      <c r="C1947" s="187">
        <v>18500</v>
      </c>
      <c r="D1947" s="188">
        <v>9.5</v>
      </c>
    </row>
    <row r="1948" spans="1:4" ht="12.75">
      <c r="A1948" s="186" t="s">
        <v>474</v>
      </c>
      <c r="B1948" s="179" t="s">
        <v>308</v>
      </c>
      <c r="C1948" s="187">
        <v>18700</v>
      </c>
      <c r="D1948" s="188">
        <v>9.5</v>
      </c>
    </row>
    <row r="1949" spans="1:4" ht="12.75">
      <c r="A1949" s="186" t="s">
        <v>474</v>
      </c>
      <c r="B1949" s="179" t="s">
        <v>309</v>
      </c>
      <c r="C1949" s="187">
        <v>18300</v>
      </c>
      <c r="D1949" s="188">
        <v>9.4</v>
      </c>
    </row>
    <row r="1950" spans="1:4" ht="12.75">
      <c r="A1950" s="186" t="s">
        <v>474</v>
      </c>
      <c r="B1950" s="179" t="s">
        <v>309</v>
      </c>
      <c r="C1950" s="187">
        <v>18500</v>
      </c>
      <c r="D1950" s="188">
        <v>9.3</v>
      </c>
    </row>
    <row r="1951" spans="1:4" ht="12.75">
      <c r="A1951" s="186" t="s">
        <v>474</v>
      </c>
      <c r="B1951" s="179" t="s">
        <v>310</v>
      </c>
      <c r="C1951" s="187">
        <v>20000</v>
      </c>
      <c r="D1951" s="188">
        <v>8.3</v>
      </c>
    </row>
    <row r="1952" spans="1:4" ht="12.75">
      <c r="A1952" s="186" t="s">
        <v>474</v>
      </c>
      <c r="B1952" s="179" t="s">
        <v>310</v>
      </c>
      <c r="C1952" s="187">
        <v>20400</v>
      </c>
      <c r="D1952" s="188">
        <v>8.4</v>
      </c>
    </row>
    <row r="1953" spans="1:4" ht="12.75">
      <c r="A1953" s="186" t="s">
        <v>474</v>
      </c>
      <c r="B1953" s="179" t="s">
        <v>311</v>
      </c>
      <c r="C1953" s="187">
        <v>5500</v>
      </c>
      <c r="D1953" s="188">
        <v>9.5</v>
      </c>
    </row>
    <row r="1954" spans="1:4" ht="12.75">
      <c r="A1954" s="186" t="s">
        <v>474</v>
      </c>
      <c r="B1954" s="179" t="s">
        <v>312</v>
      </c>
      <c r="C1954" s="187">
        <v>5500</v>
      </c>
      <c r="D1954" s="188">
        <v>9.5</v>
      </c>
    </row>
    <row r="1955" spans="1:4" ht="12.75">
      <c r="A1955" s="186" t="s">
        <v>474</v>
      </c>
      <c r="B1955" s="179" t="s">
        <v>313</v>
      </c>
      <c r="C1955" s="187">
        <v>5600</v>
      </c>
      <c r="D1955" s="188">
        <v>9.5</v>
      </c>
    </row>
    <row r="1956" spans="1:4" ht="12.75">
      <c r="A1956" s="186" t="s">
        <v>474</v>
      </c>
      <c r="B1956" s="191" t="s">
        <v>314</v>
      </c>
      <c r="C1956" s="192">
        <v>5100</v>
      </c>
      <c r="D1956" s="192">
        <v>9.7</v>
      </c>
    </row>
    <row r="1957" spans="1:4" ht="12.75">
      <c r="A1957" s="186" t="s">
        <v>474</v>
      </c>
      <c r="B1957" s="179" t="s">
        <v>315</v>
      </c>
      <c r="C1957" s="187">
        <v>5500</v>
      </c>
      <c r="D1957" s="188">
        <v>9.4</v>
      </c>
    </row>
    <row r="1958" spans="1:4" ht="12.75">
      <c r="A1958" s="186" t="s">
        <v>474</v>
      </c>
      <c r="B1958" s="179" t="s">
        <v>316</v>
      </c>
      <c r="C1958" s="187">
        <v>5500</v>
      </c>
      <c r="D1958" s="188">
        <v>9.5</v>
      </c>
    </row>
    <row r="1959" spans="1:4" ht="12.75">
      <c r="A1959" s="186" t="s">
        <v>474</v>
      </c>
      <c r="B1959" s="179" t="s">
        <v>317</v>
      </c>
      <c r="C1959" s="187">
        <v>6500</v>
      </c>
      <c r="D1959" s="188">
        <v>9.5</v>
      </c>
    </row>
    <row r="1960" spans="1:4" ht="12.75">
      <c r="A1960" s="186" t="s">
        <v>474</v>
      </c>
      <c r="B1960" s="179" t="s">
        <v>318</v>
      </c>
      <c r="C1960" s="187">
        <v>6500</v>
      </c>
      <c r="D1960" s="188">
        <v>9.5</v>
      </c>
    </row>
    <row r="1961" spans="1:4" ht="12.75">
      <c r="A1961" s="186" t="s">
        <v>474</v>
      </c>
      <c r="B1961" s="179" t="s">
        <v>319</v>
      </c>
      <c r="C1961" s="187">
        <v>6100</v>
      </c>
      <c r="D1961" s="188">
        <v>9.5</v>
      </c>
    </row>
    <row r="1962" spans="1:4" ht="12.75">
      <c r="A1962" s="186" t="s">
        <v>474</v>
      </c>
      <c r="B1962" s="179" t="s">
        <v>320</v>
      </c>
      <c r="C1962" s="187">
        <v>6300</v>
      </c>
      <c r="D1962" s="188">
        <v>9.8</v>
      </c>
    </row>
    <row r="1963" spans="1:4" ht="12.75">
      <c r="A1963" s="186" t="s">
        <v>474</v>
      </c>
      <c r="B1963" s="179" t="s">
        <v>321</v>
      </c>
      <c r="C1963" s="187">
        <v>6500</v>
      </c>
      <c r="D1963" s="188">
        <v>9.5</v>
      </c>
    </row>
    <row r="1964" spans="1:4" ht="12.75">
      <c r="A1964" s="186" t="s">
        <v>474</v>
      </c>
      <c r="B1964" s="179" t="s">
        <v>322</v>
      </c>
      <c r="C1964" s="187">
        <v>6100</v>
      </c>
      <c r="D1964" s="188">
        <v>9.5</v>
      </c>
    </row>
    <row r="1965" spans="1:4" ht="12.75">
      <c r="A1965" s="186" t="s">
        <v>474</v>
      </c>
      <c r="B1965" s="179" t="s">
        <v>323</v>
      </c>
      <c r="C1965" s="187">
        <v>8100</v>
      </c>
      <c r="D1965" s="188">
        <v>9</v>
      </c>
    </row>
    <row r="1966" spans="1:4" ht="12.75">
      <c r="A1966" s="186" t="s">
        <v>474</v>
      </c>
      <c r="B1966" s="179" t="s">
        <v>324</v>
      </c>
      <c r="C1966" s="187">
        <v>8300</v>
      </c>
      <c r="D1966" s="188">
        <v>10</v>
      </c>
    </row>
    <row r="1967" spans="1:4" ht="12.75">
      <c r="A1967" s="186" t="s">
        <v>474</v>
      </c>
      <c r="B1967" s="179" t="s">
        <v>1380</v>
      </c>
      <c r="C1967" s="187">
        <v>8100</v>
      </c>
      <c r="D1967" s="188">
        <v>9.1</v>
      </c>
    </row>
    <row r="1968" spans="1:4" ht="12.75">
      <c r="A1968" s="186" t="s">
        <v>474</v>
      </c>
      <c r="B1968" s="179" t="s">
        <v>325</v>
      </c>
      <c r="C1968" s="187">
        <v>8100</v>
      </c>
      <c r="D1968" s="188">
        <v>9</v>
      </c>
    </row>
    <row r="1969" spans="1:4" ht="12.75">
      <c r="A1969" s="186" t="s">
        <v>474</v>
      </c>
      <c r="B1969" s="179" t="s">
        <v>326</v>
      </c>
      <c r="C1969" s="187">
        <v>10000</v>
      </c>
      <c r="D1969" s="188">
        <v>9</v>
      </c>
    </row>
    <row r="1970" spans="1:4" ht="12.75">
      <c r="A1970" s="186" t="s">
        <v>474</v>
      </c>
      <c r="B1970" s="179" t="s">
        <v>327</v>
      </c>
      <c r="C1970" s="187">
        <v>14000</v>
      </c>
      <c r="D1970" s="188">
        <v>10.1</v>
      </c>
    </row>
    <row r="1971" spans="1:4" ht="12.75">
      <c r="A1971" s="186" t="s">
        <v>474</v>
      </c>
      <c r="B1971" s="186" t="s">
        <v>327</v>
      </c>
      <c r="C1971" s="189">
        <v>14000</v>
      </c>
      <c r="D1971" s="190">
        <v>10.1</v>
      </c>
    </row>
    <row r="1972" spans="1:4" ht="12.75">
      <c r="A1972" s="186" t="s">
        <v>474</v>
      </c>
      <c r="B1972" s="179" t="s">
        <v>328</v>
      </c>
      <c r="C1972" s="187">
        <v>18500</v>
      </c>
      <c r="D1972" s="188">
        <v>9.5</v>
      </c>
    </row>
    <row r="1973" spans="1:4" ht="12.75">
      <c r="A1973" s="186" t="s">
        <v>474</v>
      </c>
      <c r="B1973" s="179" t="s">
        <v>328</v>
      </c>
      <c r="C1973" s="187">
        <v>18700</v>
      </c>
      <c r="D1973" s="188">
        <v>9.5</v>
      </c>
    </row>
    <row r="1974" spans="1:4" ht="12.75">
      <c r="A1974" s="186" t="s">
        <v>474</v>
      </c>
      <c r="B1974" s="186" t="s">
        <v>328</v>
      </c>
      <c r="C1974" s="189">
        <v>18700</v>
      </c>
      <c r="D1974" s="190">
        <v>9.5</v>
      </c>
    </row>
    <row r="1975" spans="1:4" ht="12.75">
      <c r="A1975" s="186" t="s">
        <v>474</v>
      </c>
      <c r="B1975" s="179" t="s">
        <v>329</v>
      </c>
      <c r="C1975" s="187">
        <v>23500</v>
      </c>
      <c r="D1975" s="188">
        <v>8.5</v>
      </c>
    </row>
    <row r="1976" spans="1:4" ht="12.75">
      <c r="A1976" s="186" t="s">
        <v>474</v>
      </c>
      <c r="B1976" s="179" t="s">
        <v>329</v>
      </c>
      <c r="C1976" s="187">
        <v>23700</v>
      </c>
      <c r="D1976" s="188">
        <v>8.5</v>
      </c>
    </row>
    <row r="1977" spans="1:4" ht="12.75">
      <c r="A1977" s="186" t="s">
        <v>474</v>
      </c>
      <c r="B1977" s="179" t="s">
        <v>330</v>
      </c>
      <c r="C1977" s="187">
        <v>5000</v>
      </c>
      <c r="D1977" s="188">
        <v>8</v>
      </c>
    </row>
    <row r="1978" spans="1:4" ht="12.75">
      <c r="A1978" s="186" t="s">
        <v>474</v>
      </c>
      <c r="B1978" s="179" t="s">
        <v>331</v>
      </c>
      <c r="C1978" s="187">
        <v>5500</v>
      </c>
      <c r="D1978" s="188">
        <v>9.7</v>
      </c>
    </row>
    <row r="1979" spans="1:4" ht="12.75">
      <c r="A1979" s="186" t="s">
        <v>474</v>
      </c>
      <c r="B1979" s="186" t="s">
        <v>331</v>
      </c>
      <c r="C1979" s="189">
        <v>5500</v>
      </c>
      <c r="D1979" s="190">
        <v>9.7</v>
      </c>
    </row>
    <row r="1980" spans="1:4" ht="12.75">
      <c r="A1980" s="186" t="s">
        <v>474</v>
      </c>
      <c r="B1980" s="191" t="s">
        <v>331</v>
      </c>
      <c r="C1980" s="192">
        <v>5500</v>
      </c>
      <c r="D1980" s="192">
        <v>9.7</v>
      </c>
    </row>
    <row r="1981" spans="1:4" ht="12.75">
      <c r="A1981" s="186" t="s">
        <v>474</v>
      </c>
      <c r="B1981" s="179" t="s">
        <v>332</v>
      </c>
      <c r="C1981" s="187">
        <v>6500</v>
      </c>
      <c r="D1981" s="188">
        <v>10</v>
      </c>
    </row>
    <row r="1982" spans="1:4" ht="12.75">
      <c r="A1982" s="186" t="s">
        <v>474</v>
      </c>
      <c r="B1982" s="186" t="s">
        <v>332</v>
      </c>
      <c r="C1982" s="189">
        <v>6500</v>
      </c>
      <c r="D1982" s="190">
        <v>10</v>
      </c>
    </row>
    <row r="1983" spans="1:4" ht="12.75">
      <c r="A1983" s="186" t="s">
        <v>474</v>
      </c>
      <c r="B1983" s="191" t="s">
        <v>332</v>
      </c>
      <c r="C1983" s="192">
        <v>6500</v>
      </c>
      <c r="D1983" s="192">
        <v>10</v>
      </c>
    </row>
    <row r="1984" spans="1:4" ht="12.75">
      <c r="A1984" s="186" t="s">
        <v>474</v>
      </c>
      <c r="B1984" s="179" t="s">
        <v>333</v>
      </c>
      <c r="C1984" s="187">
        <v>8000</v>
      </c>
      <c r="D1984" s="188">
        <v>9.1</v>
      </c>
    </row>
    <row r="1985" spans="1:4" ht="12.75">
      <c r="A1985" s="186" t="s">
        <v>474</v>
      </c>
      <c r="B1985" s="179" t="s">
        <v>334</v>
      </c>
      <c r="C1985" s="187">
        <v>10500</v>
      </c>
      <c r="D1985" s="188">
        <v>9.5</v>
      </c>
    </row>
    <row r="1986" spans="1:4" ht="12.75">
      <c r="A1986" s="186" t="s">
        <v>474</v>
      </c>
      <c r="B1986" s="186" t="s">
        <v>334</v>
      </c>
      <c r="C1986" s="189">
        <v>10500</v>
      </c>
      <c r="D1986" s="190">
        <v>9.5</v>
      </c>
    </row>
    <row r="1987" spans="1:4" ht="12.75">
      <c r="A1987" s="186" t="s">
        <v>474</v>
      </c>
      <c r="B1987" s="179" t="s">
        <v>335</v>
      </c>
      <c r="C1987" s="187">
        <v>12000</v>
      </c>
      <c r="D1987" s="188">
        <v>9.2</v>
      </c>
    </row>
    <row r="1988" spans="1:4" ht="12.75">
      <c r="A1988" s="186" t="s">
        <v>474</v>
      </c>
      <c r="B1988" s="186" t="s">
        <v>335</v>
      </c>
      <c r="C1988" s="189">
        <v>12000</v>
      </c>
      <c r="D1988" s="190">
        <v>9.2</v>
      </c>
    </row>
    <row r="1989" spans="1:4" ht="12.75">
      <c r="A1989" s="186" t="s">
        <v>474</v>
      </c>
      <c r="B1989" s="179" t="s">
        <v>336</v>
      </c>
      <c r="C1989" s="187">
        <v>5000</v>
      </c>
      <c r="D1989" s="188">
        <v>8</v>
      </c>
    </row>
    <row r="1990" spans="1:4" ht="12.75">
      <c r="A1990" s="186" t="s">
        <v>474</v>
      </c>
      <c r="B1990" s="179" t="s">
        <v>337</v>
      </c>
      <c r="C1990" s="187">
        <v>5000</v>
      </c>
      <c r="D1990" s="188">
        <v>8</v>
      </c>
    </row>
    <row r="1991" spans="1:4" ht="12.75">
      <c r="A1991" s="186" t="s">
        <v>474</v>
      </c>
      <c r="B1991" s="179" t="s">
        <v>338</v>
      </c>
      <c r="C1991" s="187">
        <v>5500</v>
      </c>
      <c r="D1991" s="188">
        <v>9.7</v>
      </c>
    </row>
    <row r="1992" spans="1:4" ht="12.75">
      <c r="A1992" s="186" t="s">
        <v>474</v>
      </c>
      <c r="B1992" s="186" t="s">
        <v>338</v>
      </c>
      <c r="C1992" s="189">
        <v>5500</v>
      </c>
      <c r="D1992" s="190">
        <v>9.7</v>
      </c>
    </row>
    <row r="1993" spans="1:4" ht="12.75">
      <c r="A1993" s="186" t="s">
        <v>474</v>
      </c>
      <c r="B1993" s="191" t="s">
        <v>338</v>
      </c>
      <c r="C1993" s="192">
        <v>5500</v>
      </c>
      <c r="D1993" s="192">
        <v>9.7</v>
      </c>
    </row>
    <row r="1994" spans="1:4" ht="12.75">
      <c r="A1994" s="186" t="s">
        <v>474</v>
      </c>
      <c r="B1994" s="179" t="s">
        <v>339</v>
      </c>
      <c r="C1994" s="187">
        <v>6500</v>
      </c>
      <c r="D1994" s="188">
        <v>10</v>
      </c>
    </row>
    <row r="1995" spans="1:4" ht="12.75">
      <c r="A1995" s="186" t="s">
        <v>474</v>
      </c>
      <c r="B1995" s="186" t="s">
        <v>339</v>
      </c>
      <c r="C1995" s="189">
        <v>6500</v>
      </c>
      <c r="D1995" s="190">
        <v>10</v>
      </c>
    </row>
    <row r="1996" spans="1:4" ht="12.75">
      <c r="A1996" s="186" t="s">
        <v>474</v>
      </c>
      <c r="B1996" s="191" t="s">
        <v>339</v>
      </c>
      <c r="C1996" s="192">
        <v>6500</v>
      </c>
      <c r="D1996" s="192">
        <v>10</v>
      </c>
    </row>
    <row r="1997" spans="1:4" ht="12.75">
      <c r="A1997" s="186" t="s">
        <v>474</v>
      </c>
      <c r="B1997" s="179" t="s">
        <v>340</v>
      </c>
      <c r="C1997" s="187">
        <v>8500</v>
      </c>
      <c r="D1997" s="188">
        <v>10</v>
      </c>
    </row>
    <row r="1998" spans="1:4" ht="12.75">
      <c r="A1998" s="186" t="s">
        <v>474</v>
      </c>
      <c r="B1998" s="186" t="s">
        <v>340</v>
      </c>
      <c r="C1998" s="189">
        <v>8500</v>
      </c>
      <c r="D1998" s="190">
        <v>10</v>
      </c>
    </row>
    <row r="1999" spans="1:4" ht="12.75">
      <c r="A1999" s="186" t="s">
        <v>474</v>
      </c>
      <c r="B1999" s="191" t="s">
        <v>341</v>
      </c>
      <c r="C1999" s="192">
        <v>5500</v>
      </c>
      <c r="D1999" s="192">
        <v>9.7</v>
      </c>
    </row>
    <row r="2000" spans="1:4" ht="12.75">
      <c r="A2000" s="186" t="s">
        <v>474</v>
      </c>
      <c r="B2000" s="191" t="s">
        <v>496</v>
      </c>
      <c r="C2000" s="192">
        <v>6500</v>
      </c>
      <c r="D2000" s="192">
        <v>10</v>
      </c>
    </row>
    <row r="2001" spans="1:4" ht="12.75">
      <c r="A2001" s="186" t="s">
        <v>474</v>
      </c>
      <c r="B2001" s="179" t="s">
        <v>342</v>
      </c>
      <c r="C2001" s="187">
        <v>8500</v>
      </c>
      <c r="D2001" s="188">
        <v>10</v>
      </c>
    </row>
    <row r="2002" spans="1:4" ht="12.75">
      <c r="A2002" s="186" t="s">
        <v>474</v>
      </c>
      <c r="B2002" s="186" t="s">
        <v>342</v>
      </c>
      <c r="C2002" s="189">
        <v>8500</v>
      </c>
      <c r="D2002" s="190">
        <v>10</v>
      </c>
    </row>
    <row r="2003" spans="1:4" ht="12.75">
      <c r="A2003" s="191" t="s">
        <v>343</v>
      </c>
      <c r="B2003" s="191" t="s">
        <v>344</v>
      </c>
      <c r="C2003" s="192">
        <v>5800</v>
      </c>
      <c r="D2003" s="192">
        <v>10</v>
      </c>
    </row>
    <row r="2004" spans="1:4" ht="12.75">
      <c r="A2004" s="191" t="s">
        <v>343</v>
      </c>
      <c r="B2004" s="191" t="s">
        <v>345</v>
      </c>
      <c r="C2004" s="192">
        <v>7800</v>
      </c>
      <c r="D2004" s="192">
        <v>10</v>
      </c>
    </row>
    <row r="2005" spans="1:4" ht="12.75">
      <c r="A2005" s="179" t="s">
        <v>346</v>
      </c>
      <c r="B2005" s="179" t="s">
        <v>347</v>
      </c>
      <c r="C2005" s="187">
        <v>11200</v>
      </c>
      <c r="D2005" s="188">
        <v>8.9</v>
      </c>
    </row>
    <row r="2006" spans="1:4" ht="12.75">
      <c r="A2006" s="179" t="s">
        <v>346</v>
      </c>
      <c r="B2006" s="179" t="s">
        <v>347</v>
      </c>
      <c r="C2006" s="187">
        <v>11400</v>
      </c>
      <c r="D2006" s="188">
        <v>8.8</v>
      </c>
    </row>
    <row r="2007" spans="1:4" ht="12.75">
      <c r="A2007" s="179" t="s">
        <v>346</v>
      </c>
      <c r="B2007" s="179" t="s">
        <v>348</v>
      </c>
      <c r="C2007" s="187">
        <v>13900</v>
      </c>
      <c r="D2007" s="188">
        <v>8.4</v>
      </c>
    </row>
    <row r="2008" spans="1:4" ht="12.75">
      <c r="A2008" s="179" t="s">
        <v>346</v>
      </c>
      <c r="B2008" s="179" t="s">
        <v>348</v>
      </c>
      <c r="C2008" s="187">
        <v>14200</v>
      </c>
      <c r="D2008" s="188">
        <v>8.4</v>
      </c>
    </row>
    <row r="2009" spans="1:4" ht="12.75">
      <c r="A2009" s="179" t="s">
        <v>346</v>
      </c>
      <c r="B2009" s="179" t="s">
        <v>349</v>
      </c>
      <c r="C2009" s="187">
        <v>15300</v>
      </c>
      <c r="D2009" s="188">
        <v>8.1</v>
      </c>
    </row>
    <row r="2010" spans="1:4" ht="12.75">
      <c r="A2010" s="179" t="s">
        <v>346</v>
      </c>
      <c r="B2010" s="179" t="s">
        <v>350</v>
      </c>
      <c r="C2010" s="187">
        <v>8800</v>
      </c>
      <c r="D2010" s="188">
        <v>9.4</v>
      </c>
    </row>
    <row r="2011" spans="1:4" ht="12.75">
      <c r="A2011" s="179" t="s">
        <v>346</v>
      </c>
      <c r="B2011" s="179" t="s">
        <v>350</v>
      </c>
      <c r="C2011" s="187">
        <v>8800</v>
      </c>
      <c r="D2011" s="188">
        <v>9.3</v>
      </c>
    </row>
    <row r="2012" spans="1:4" ht="12.75">
      <c r="A2012" s="179" t="s">
        <v>346</v>
      </c>
      <c r="B2012" s="179" t="s">
        <v>351</v>
      </c>
      <c r="C2012" s="187">
        <v>9600</v>
      </c>
      <c r="D2012" s="188">
        <v>9.7</v>
      </c>
    </row>
    <row r="2013" spans="1:4" ht="12.75">
      <c r="A2013" s="179" t="s">
        <v>346</v>
      </c>
      <c r="B2013" s="179" t="s">
        <v>352</v>
      </c>
      <c r="C2013" s="187">
        <v>9600</v>
      </c>
      <c r="D2013" s="188">
        <v>9.7</v>
      </c>
    </row>
    <row r="2014" spans="1:4" ht="12.75">
      <c r="A2014" s="179" t="s">
        <v>346</v>
      </c>
      <c r="B2014" s="179" t="s">
        <v>353</v>
      </c>
      <c r="C2014" s="187">
        <v>12650</v>
      </c>
      <c r="D2014" s="188">
        <v>9.2</v>
      </c>
    </row>
    <row r="2015" spans="1:4" ht="12.75">
      <c r="A2015" s="179" t="s">
        <v>346</v>
      </c>
      <c r="B2015" s="179" t="s">
        <v>354</v>
      </c>
      <c r="C2015" s="187">
        <v>12650</v>
      </c>
      <c r="D2015" s="188">
        <v>9.2</v>
      </c>
    </row>
    <row r="2016" spans="1:4" ht="12.75">
      <c r="A2016" s="179" t="s">
        <v>346</v>
      </c>
      <c r="B2016" s="179" t="s">
        <v>355</v>
      </c>
      <c r="C2016" s="187">
        <v>18200</v>
      </c>
      <c r="D2016" s="188">
        <v>8.8</v>
      </c>
    </row>
    <row r="2017" spans="1:4" ht="12.75">
      <c r="A2017" s="179" t="s">
        <v>346</v>
      </c>
      <c r="B2017" s="179" t="s">
        <v>356</v>
      </c>
      <c r="C2017" s="187">
        <v>24000</v>
      </c>
      <c r="D2017" s="188">
        <v>10</v>
      </c>
    </row>
    <row r="2018" spans="1:4" ht="12.75">
      <c r="A2018" s="179" t="s">
        <v>346</v>
      </c>
      <c r="B2018" s="179" t="s">
        <v>357</v>
      </c>
      <c r="C2018" s="187">
        <v>18200</v>
      </c>
      <c r="D2018" s="188">
        <v>8.8</v>
      </c>
    </row>
    <row r="2019" spans="1:4" ht="12.75">
      <c r="A2019" s="179" t="s">
        <v>346</v>
      </c>
      <c r="B2019" s="179" t="s">
        <v>358</v>
      </c>
      <c r="C2019" s="187">
        <v>24000</v>
      </c>
      <c r="D2019" s="188">
        <v>10</v>
      </c>
    </row>
    <row r="2020" spans="1:4" ht="12.75">
      <c r="A2020" s="179" t="s">
        <v>359</v>
      </c>
      <c r="B2020" s="179" t="s">
        <v>360</v>
      </c>
      <c r="C2020" s="187">
        <v>9520</v>
      </c>
      <c r="D2020" s="188">
        <v>8.5</v>
      </c>
    </row>
    <row r="2021" spans="1:4" ht="12.75">
      <c r="A2021" s="179" t="s">
        <v>359</v>
      </c>
      <c r="B2021" s="179" t="s">
        <v>360</v>
      </c>
      <c r="C2021" s="187">
        <v>9520</v>
      </c>
      <c r="D2021" s="188">
        <v>8.5</v>
      </c>
    </row>
    <row r="2022" spans="1:4" ht="12.75">
      <c r="A2022" s="179" t="s">
        <v>359</v>
      </c>
      <c r="B2022" s="179" t="s">
        <v>361</v>
      </c>
      <c r="C2022" s="187">
        <v>12000</v>
      </c>
      <c r="D2022" s="188">
        <v>8.8</v>
      </c>
    </row>
    <row r="2023" spans="1:4" ht="12.75">
      <c r="A2023" s="179" t="s">
        <v>359</v>
      </c>
      <c r="B2023" s="179" t="s">
        <v>362</v>
      </c>
      <c r="C2023" s="187">
        <v>12160</v>
      </c>
      <c r="D2023" s="188">
        <v>8.8</v>
      </c>
    </row>
    <row r="2024" spans="1:4" ht="12.75">
      <c r="A2024" s="179" t="s">
        <v>359</v>
      </c>
      <c r="B2024" s="179" t="s">
        <v>362</v>
      </c>
      <c r="C2024" s="187">
        <v>12160</v>
      </c>
      <c r="D2024" s="188">
        <v>8.8</v>
      </c>
    </row>
    <row r="2025" spans="1:4" ht="12.75">
      <c r="A2025" s="186" t="s">
        <v>363</v>
      </c>
      <c r="B2025" s="179" t="s">
        <v>364</v>
      </c>
      <c r="C2025" s="187">
        <v>13700</v>
      </c>
      <c r="D2025" s="188">
        <v>9.1</v>
      </c>
    </row>
    <row r="2026" spans="1:4" ht="12.75">
      <c r="A2026" s="186" t="s">
        <v>363</v>
      </c>
      <c r="B2026" s="179" t="s">
        <v>365</v>
      </c>
      <c r="C2026" s="187">
        <v>13700</v>
      </c>
      <c r="D2026" s="188">
        <v>9.1</v>
      </c>
    </row>
    <row r="2027" spans="1:4" ht="12.75">
      <c r="A2027" s="186" t="s">
        <v>363</v>
      </c>
      <c r="B2027" s="179" t="s">
        <v>366</v>
      </c>
      <c r="C2027" s="187">
        <v>18800</v>
      </c>
      <c r="D2027" s="188">
        <v>9.4</v>
      </c>
    </row>
    <row r="2028" spans="1:4" ht="12.75">
      <c r="A2028" s="186" t="s">
        <v>363</v>
      </c>
      <c r="B2028" s="186" t="s">
        <v>366</v>
      </c>
      <c r="C2028" s="189">
        <v>18800</v>
      </c>
      <c r="D2028" s="190">
        <v>9.4</v>
      </c>
    </row>
    <row r="2029" spans="1:4" ht="12.75">
      <c r="A2029" s="186" t="s">
        <v>363</v>
      </c>
      <c r="B2029" s="179" t="s">
        <v>367</v>
      </c>
      <c r="C2029" s="187">
        <v>18800</v>
      </c>
      <c r="D2029" s="188">
        <v>9.4</v>
      </c>
    </row>
    <row r="2030" spans="1:4" ht="12.75">
      <c r="A2030" s="186" t="s">
        <v>363</v>
      </c>
      <c r="B2030" s="179" t="s">
        <v>368</v>
      </c>
      <c r="C2030" s="187">
        <v>21000</v>
      </c>
      <c r="D2030" s="188">
        <v>8.8</v>
      </c>
    </row>
    <row r="2031" spans="1:4" ht="12.75">
      <c r="A2031" s="186" t="s">
        <v>363</v>
      </c>
      <c r="B2031" s="179" t="s">
        <v>369</v>
      </c>
      <c r="C2031" s="187">
        <v>21000</v>
      </c>
      <c r="D2031" s="188">
        <v>8.8</v>
      </c>
    </row>
    <row r="2032" spans="1:4" ht="12.75">
      <c r="A2032" s="186" t="s">
        <v>363</v>
      </c>
      <c r="B2032" s="179" t="s">
        <v>370</v>
      </c>
      <c r="C2032" s="187">
        <v>25400</v>
      </c>
      <c r="D2032" s="188">
        <v>10.3</v>
      </c>
    </row>
    <row r="2033" spans="1:4" ht="12.75">
      <c r="A2033" s="186" t="s">
        <v>363</v>
      </c>
      <c r="B2033" s="186" t="s">
        <v>370</v>
      </c>
      <c r="C2033" s="189">
        <v>25400</v>
      </c>
      <c r="D2033" s="190">
        <v>10.3</v>
      </c>
    </row>
    <row r="2034" spans="1:4" ht="12.75">
      <c r="A2034" s="186" t="s">
        <v>363</v>
      </c>
      <c r="B2034" s="179" t="s">
        <v>371</v>
      </c>
      <c r="C2034" s="187">
        <v>25400</v>
      </c>
      <c r="D2034" s="188">
        <v>10.3</v>
      </c>
    </row>
    <row r="2035" spans="1:4" ht="12.75">
      <c r="A2035" s="186" t="s">
        <v>363</v>
      </c>
      <c r="B2035" s="179" t="s">
        <v>372</v>
      </c>
      <c r="C2035" s="187">
        <v>27600</v>
      </c>
      <c r="D2035" s="188">
        <v>9.5</v>
      </c>
    </row>
    <row r="2036" spans="1:4" ht="12.75">
      <c r="A2036" s="186" t="s">
        <v>363</v>
      </c>
      <c r="B2036" s="186" t="s">
        <v>372</v>
      </c>
      <c r="C2036" s="189">
        <v>27600</v>
      </c>
      <c r="D2036" s="190">
        <v>9.5</v>
      </c>
    </row>
    <row r="2037" spans="1:4" ht="12.75">
      <c r="A2037" s="186" t="s">
        <v>363</v>
      </c>
      <c r="B2037" s="179" t="s">
        <v>373</v>
      </c>
      <c r="C2037" s="187">
        <v>27600</v>
      </c>
      <c r="D2037" s="188">
        <v>9.5</v>
      </c>
    </row>
    <row r="2038" spans="1:4" ht="12.75">
      <c r="A2038" s="186" t="s">
        <v>363</v>
      </c>
      <c r="B2038" s="179" t="s">
        <v>374</v>
      </c>
      <c r="C2038" s="187">
        <v>30000</v>
      </c>
      <c r="D2038" s="188">
        <v>9</v>
      </c>
    </row>
    <row r="2039" spans="1:4" ht="12.75">
      <c r="A2039" s="186" t="s">
        <v>363</v>
      </c>
      <c r="B2039" s="179" t="s">
        <v>375</v>
      </c>
      <c r="C2039" s="187">
        <v>30000</v>
      </c>
      <c r="D2039" s="188">
        <v>9</v>
      </c>
    </row>
    <row r="2040" spans="1:4" ht="12.75">
      <c r="A2040" s="186" t="s">
        <v>363</v>
      </c>
      <c r="B2040" s="179" t="s">
        <v>376</v>
      </c>
      <c r="C2040" s="187">
        <v>9800</v>
      </c>
      <c r="D2040" s="188">
        <v>9.8</v>
      </c>
    </row>
    <row r="2041" spans="1:4" ht="12.75">
      <c r="A2041" s="186" t="s">
        <v>363</v>
      </c>
      <c r="B2041" s="186" t="s">
        <v>376</v>
      </c>
      <c r="C2041" s="189">
        <v>9800</v>
      </c>
      <c r="D2041" s="190">
        <v>9.8</v>
      </c>
    </row>
    <row r="2042" spans="1:4" ht="12.75">
      <c r="A2042" s="186" t="s">
        <v>363</v>
      </c>
      <c r="B2042" s="179" t="s">
        <v>377</v>
      </c>
      <c r="C2042" s="187">
        <v>9800</v>
      </c>
      <c r="D2042" s="188">
        <v>9.8</v>
      </c>
    </row>
    <row r="2043" spans="1:4" ht="12.75">
      <c r="A2043" s="186" t="s">
        <v>363</v>
      </c>
      <c r="B2043" s="179" t="s">
        <v>378</v>
      </c>
      <c r="C2043" s="187">
        <v>11800</v>
      </c>
      <c r="D2043" s="188">
        <v>9.3</v>
      </c>
    </row>
    <row r="2044" spans="1:4" ht="12.75">
      <c r="A2044" s="186" t="s">
        <v>363</v>
      </c>
      <c r="B2044" s="186" t="s">
        <v>378</v>
      </c>
      <c r="C2044" s="189">
        <v>11800</v>
      </c>
      <c r="D2044" s="190">
        <v>9.3</v>
      </c>
    </row>
    <row r="2045" spans="1:4" ht="12.75">
      <c r="A2045" s="186" t="s">
        <v>363</v>
      </c>
      <c r="B2045" s="179" t="s">
        <v>379</v>
      </c>
      <c r="C2045" s="187">
        <v>11800</v>
      </c>
      <c r="D2045" s="188">
        <v>9.3</v>
      </c>
    </row>
    <row r="2046" spans="1:4" ht="12.75">
      <c r="A2046" s="186" t="s">
        <v>363</v>
      </c>
      <c r="B2046" s="179" t="s">
        <v>380</v>
      </c>
      <c r="C2046" s="187">
        <v>16500</v>
      </c>
      <c r="D2046" s="188">
        <v>9.2</v>
      </c>
    </row>
    <row r="2047" spans="1:4" ht="12.75">
      <c r="A2047" s="186" t="s">
        <v>363</v>
      </c>
      <c r="B2047" s="186" t="s">
        <v>380</v>
      </c>
      <c r="C2047" s="189">
        <v>16500</v>
      </c>
      <c r="D2047" s="190">
        <v>9.2</v>
      </c>
    </row>
    <row r="2048" spans="1:4" ht="12.75">
      <c r="A2048" s="186" t="s">
        <v>363</v>
      </c>
      <c r="B2048" s="179" t="s">
        <v>381</v>
      </c>
      <c r="C2048" s="187">
        <v>16500</v>
      </c>
      <c r="D2048" s="188">
        <v>9.2</v>
      </c>
    </row>
    <row r="2049" spans="1:4" ht="12.75">
      <c r="A2049" s="186" t="s">
        <v>363</v>
      </c>
      <c r="B2049" s="179" t="s">
        <v>382</v>
      </c>
      <c r="C2049" s="187">
        <v>19000</v>
      </c>
      <c r="D2049" s="188">
        <v>9</v>
      </c>
    </row>
    <row r="2050" spans="1:4" ht="12.75">
      <c r="A2050" s="186" t="s">
        <v>363</v>
      </c>
      <c r="B2050" s="179" t="s">
        <v>383</v>
      </c>
      <c r="C2050" s="187">
        <v>19000</v>
      </c>
      <c r="D2050" s="188">
        <v>9</v>
      </c>
    </row>
    <row r="2051" spans="1:4" ht="12.75">
      <c r="A2051" s="186" t="s">
        <v>363</v>
      </c>
      <c r="B2051" s="179" t="s">
        <v>384</v>
      </c>
      <c r="C2051" s="187">
        <v>13700</v>
      </c>
      <c r="D2051" s="188">
        <v>9.1</v>
      </c>
    </row>
    <row r="2052" spans="1:4" ht="12.75">
      <c r="A2052" s="186" t="s">
        <v>363</v>
      </c>
      <c r="B2052" s="179" t="s">
        <v>385</v>
      </c>
      <c r="C2052" s="187">
        <v>13700</v>
      </c>
      <c r="D2052" s="188">
        <v>9.1</v>
      </c>
    </row>
    <row r="2053" spans="1:4" ht="12.75">
      <c r="A2053" s="186" t="s">
        <v>363</v>
      </c>
      <c r="B2053" s="179" t="s">
        <v>386</v>
      </c>
      <c r="C2053" s="187">
        <v>13700</v>
      </c>
      <c r="D2053" s="188">
        <v>9.1</v>
      </c>
    </row>
    <row r="2054" spans="1:4" ht="12.75">
      <c r="A2054" s="186" t="s">
        <v>363</v>
      </c>
      <c r="B2054" s="179" t="s">
        <v>387</v>
      </c>
      <c r="C2054" s="187">
        <v>18800</v>
      </c>
      <c r="D2054" s="188">
        <v>9.4</v>
      </c>
    </row>
    <row r="2055" spans="1:4" ht="12.75">
      <c r="A2055" s="186" t="s">
        <v>363</v>
      </c>
      <c r="B2055" s="179" t="s">
        <v>1611</v>
      </c>
      <c r="C2055" s="187">
        <v>18800</v>
      </c>
      <c r="D2055" s="188">
        <v>9.4</v>
      </c>
    </row>
    <row r="2056" spans="1:4" ht="12.75">
      <c r="A2056" s="186" t="s">
        <v>363</v>
      </c>
      <c r="B2056" s="179" t="s">
        <v>1612</v>
      </c>
      <c r="C2056" s="187">
        <v>18800</v>
      </c>
      <c r="D2056" s="188">
        <v>9.4</v>
      </c>
    </row>
    <row r="2057" spans="1:4" ht="12.75">
      <c r="A2057" s="186" t="s">
        <v>363</v>
      </c>
      <c r="B2057" s="179" t="s">
        <v>1613</v>
      </c>
      <c r="C2057" s="187">
        <v>21000</v>
      </c>
      <c r="D2057" s="188">
        <v>8.8</v>
      </c>
    </row>
    <row r="2058" spans="1:4" ht="12.75">
      <c r="A2058" s="186" t="s">
        <v>363</v>
      </c>
      <c r="B2058" s="179" t="s">
        <v>1614</v>
      </c>
      <c r="C2058" s="187">
        <v>25400</v>
      </c>
      <c r="D2058" s="188">
        <v>10.3</v>
      </c>
    </row>
    <row r="2059" spans="1:4" ht="12.75">
      <c r="A2059" s="186" t="s">
        <v>363</v>
      </c>
      <c r="B2059" s="179" t="s">
        <v>1615</v>
      </c>
      <c r="C2059" s="187">
        <v>27600</v>
      </c>
      <c r="D2059" s="188">
        <v>9.5</v>
      </c>
    </row>
    <row r="2060" spans="1:4" ht="12.75">
      <c r="A2060" s="186" t="s">
        <v>363</v>
      </c>
      <c r="B2060" s="179" t="s">
        <v>1616</v>
      </c>
      <c r="C2060" s="187">
        <v>9800</v>
      </c>
      <c r="D2060" s="188">
        <v>9.8</v>
      </c>
    </row>
    <row r="2061" spans="1:4" ht="12.75">
      <c r="A2061" s="186" t="s">
        <v>363</v>
      </c>
      <c r="B2061" s="179" t="s">
        <v>1617</v>
      </c>
      <c r="C2061" s="187">
        <v>9800</v>
      </c>
      <c r="D2061" s="188">
        <v>9.8</v>
      </c>
    </row>
    <row r="2062" spans="1:4" ht="12.75">
      <c r="A2062" s="186" t="s">
        <v>363</v>
      </c>
      <c r="B2062" s="179" t="s">
        <v>1618</v>
      </c>
      <c r="C2062" s="187">
        <v>9800</v>
      </c>
      <c r="D2062" s="188">
        <v>9.8</v>
      </c>
    </row>
    <row r="2063" spans="1:4" ht="12.75">
      <c r="A2063" s="186" t="s">
        <v>363</v>
      </c>
      <c r="B2063" s="179" t="s">
        <v>1619</v>
      </c>
      <c r="C2063" s="187">
        <v>11800</v>
      </c>
      <c r="D2063" s="188">
        <v>9.3</v>
      </c>
    </row>
    <row r="2064" spans="1:4" ht="12.75">
      <c r="A2064" s="186" t="s">
        <v>363</v>
      </c>
      <c r="B2064" s="179" t="s">
        <v>1620</v>
      </c>
      <c r="C2064" s="187">
        <v>11800</v>
      </c>
      <c r="D2064" s="188">
        <v>9.3</v>
      </c>
    </row>
    <row r="2065" spans="1:4" ht="12.75">
      <c r="A2065" s="186" t="s">
        <v>363</v>
      </c>
      <c r="B2065" s="179" t="s">
        <v>1621</v>
      </c>
      <c r="C2065" s="187">
        <v>11800</v>
      </c>
      <c r="D2065" s="188">
        <v>9.3</v>
      </c>
    </row>
    <row r="2066" spans="1:4" ht="12.75">
      <c r="A2066" s="186" t="s">
        <v>1622</v>
      </c>
      <c r="B2066" s="179" t="s">
        <v>1623</v>
      </c>
      <c r="C2066" s="187">
        <v>12000</v>
      </c>
      <c r="D2066" s="188">
        <v>9</v>
      </c>
    </row>
    <row r="2067" spans="1:4" ht="12.75">
      <c r="A2067" s="186" t="s">
        <v>1622</v>
      </c>
      <c r="B2067" s="179" t="s">
        <v>1624</v>
      </c>
      <c r="C2067" s="187">
        <v>7600</v>
      </c>
      <c r="D2067" s="188">
        <v>9.2</v>
      </c>
    </row>
    <row r="2068" spans="1:4" ht="12.75">
      <c r="A2068" s="186" t="s">
        <v>1622</v>
      </c>
      <c r="B2068" s="186" t="s">
        <v>1624</v>
      </c>
      <c r="C2068" s="189">
        <v>7600</v>
      </c>
      <c r="D2068" s="190">
        <v>9.2</v>
      </c>
    </row>
    <row r="2069" spans="1:4" ht="12.75">
      <c r="A2069" s="186" t="s">
        <v>1622</v>
      </c>
      <c r="B2069" s="179" t="s">
        <v>1625</v>
      </c>
      <c r="C2069" s="187">
        <v>18500</v>
      </c>
      <c r="D2069" s="188">
        <v>8.8</v>
      </c>
    </row>
    <row r="2070" spans="1:4" ht="12.75">
      <c r="A2070" s="179" t="s">
        <v>1626</v>
      </c>
      <c r="B2070" s="179" t="s">
        <v>1627</v>
      </c>
      <c r="C2070" s="187">
        <v>7000</v>
      </c>
      <c r="D2070" s="188">
        <v>11.6</v>
      </c>
    </row>
    <row r="2071" spans="1:4" ht="12.75">
      <c r="A2071" s="179" t="s">
        <v>1626</v>
      </c>
      <c r="B2071" s="179" t="s">
        <v>1627</v>
      </c>
      <c r="C2071" s="187">
        <v>7100</v>
      </c>
      <c r="D2071" s="188">
        <v>11.6</v>
      </c>
    </row>
    <row r="2072" spans="1:4" ht="12.75">
      <c r="A2072" s="179" t="s">
        <v>1626</v>
      </c>
      <c r="B2072" s="179" t="s">
        <v>1627</v>
      </c>
      <c r="C2072" s="187">
        <v>7000</v>
      </c>
      <c r="D2072" s="188">
        <v>11.6</v>
      </c>
    </row>
    <row r="2073" spans="1:4" ht="12.75">
      <c r="A2073" s="179" t="s">
        <v>1626</v>
      </c>
      <c r="B2073" s="179" t="s">
        <v>1627</v>
      </c>
      <c r="C2073" s="187">
        <v>7100</v>
      </c>
      <c r="D2073" s="188">
        <v>11.6</v>
      </c>
    </row>
    <row r="2074" spans="1:4" ht="12.75">
      <c r="A2074" s="179" t="s">
        <v>1626</v>
      </c>
      <c r="B2074" s="179" t="s">
        <v>1628</v>
      </c>
      <c r="C2074" s="187">
        <v>7000</v>
      </c>
      <c r="D2074" s="188">
        <v>11.6</v>
      </c>
    </row>
    <row r="2075" spans="1:4" ht="12.75">
      <c r="A2075" s="179" t="s">
        <v>1626</v>
      </c>
      <c r="B2075" s="179" t="s">
        <v>1628</v>
      </c>
      <c r="C2075" s="187">
        <v>7100</v>
      </c>
      <c r="D2075" s="188">
        <v>11.6</v>
      </c>
    </row>
    <row r="2076" spans="1:4" ht="12.75">
      <c r="A2076" s="179" t="s">
        <v>1626</v>
      </c>
      <c r="B2076" s="179" t="s">
        <v>1628</v>
      </c>
      <c r="C2076" s="187">
        <v>7000</v>
      </c>
      <c r="D2076" s="188">
        <v>11.6</v>
      </c>
    </row>
    <row r="2077" spans="1:4" ht="12.75">
      <c r="A2077" s="179" t="s">
        <v>1626</v>
      </c>
      <c r="B2077" s="179" t="s">
        <v>1628</v>
      </c>
      <c r="C2077" s="187">
        <v>7100</v>
      </c>
      <c r="D2077" s="188">
        <v>11.6</v>
      </c>
    </row>
    <row r="2078" spans="1:4" ht="12.75">
      <c r="A2078" s="179" t="s">
        <v>1626</v>
      </c>
      <c r="B2078" s="179" t="s">
        <v>1629</v>
      </c>
      <c r="C2078" s="187">
        <v>7000</v>
      </c>
      <c r="D2078" s="188">
        <v>11.6</v>
      </c>
    </row>
    <row r="2079" spans="1:4" ht="12.75">
      <c r="A2079" s="179" t="s">
        <v>1626</v>
      </c>
      <c r="B2079" s="179" t="s">
        <v>1629</v>
      </c>
      <c r="C2079" s="187">
        <v>7100</v>
      </c>
      <c r="D2079" s="188">
        <v>11.6</v>
      </c>
    </row>
    <row r="2080" spans="1:4" ht="12.75">
      <c r="A2080" s="179" t="s">
        <v>1626</v>
      </c>
      <c r="B2080" s="179" t="s">
        <v>1629</v>
      </c>
      <c r="C2080" s="187">
        <v>7000</v>
      </c>
      <c r="D2080" s="188">
        <v>11.6</v>
      </c>
    </row>
    <row r="2081" spans="1:4" ht="12.75">
      <c r="A2081" s="179" t="s">
        <v>1626</v>
      </c>
      <c r="B2081" s="179" t="s">
        <v>1629</v>
      </c>
      <c r="C2081" s="187">
        <v>7100</v>
      </c>
      <c r="D2081" s="188">
        <v>11.6</v>
      </c>
    </row>
    <row r="2082" spans="1:4" ht="12.75">
      <c r="A2082" s="179" t="s">
        <v>1626</v>
      </c>
      <c r="B2082" s="179" t="s">
        <v>1630</v>
      </c>
      <c r="C2082" s="187">
        <v>7000</v>
      </c>
      <c r="D2082" s="188">
        <v>11.6</v>
      </c>
    </row>
    <row r="2083" spans="1:4" ht="12.75">
      <c r="A2083" s="179" t="s">
        <v>1626</v>
      </c>
      <c r="B2083" s="179" t="s">
        <v>1630</v>
      </c>
      <c r="C2083" s="187">
        <v>7100</v>
      </c>
      <c r="D2083" s="188">
        <v>11.6</v>
      </c>
    </row>
    <row r="2084" spans="1:4" ht="12.75">
      <c r="A2084" s="179" t="s">
        <v>1626</v>
      </c>
      <c r="B2084" s="179" t="s">
        <v>1630</v>
      </c>
      <c r="C2084" s="187">
        <v>7000</v>
      </c>
      <c r="D2084" s="188">
        <v>11.6</v>
      </c>
    </row>
    <row r="2085" spans="1:4" ht="12.75">
      <c r="A2085" s="179" t="s">
        <v>1626</v>
      </c>
      <c r="B2085" s="179" t="s">
        <v>1630</v>
      </c>
      <c r="C2085" s="187">
        <v>7100</v>
      </c>
      <c r="D2085" s="188">
        <v>11.6</v>
      </c>
    </row>
    <row r="2086" spans="1:4" ht="12.75">
      <c r="A2086" s="179" t="s">
        <v>1626</v>
      </c>
      <c r="B2086" s="179" t="s">
        <v>1631</v>
      </c>
      <c r="C2086" s="187">
        <v>7000</v>
      </c>
      <c r="D2086" s="188">
        <v>11.6</v>
      </c>
    </row>
    <row r="2087" spans="1:4" ht="12.75">
      <c r="A2087" s="179" t="s">
        <v>1626</v>
      </c>
      <c r="B2087" s="179" t="s">
        <v>1631</v>
      </c>
      <c r="C2087" s="187">
        <v>7100</v>
      </c>
      <c r="D2087" s="188">
        <v>11.6</v>
      </c>
    </row>
    <row r="2088" spans="1:4" ht="12.75">
      <c r="A2088" s="179" t="s">
        <v>1626</v>
      </c>
      <c r="B2088" s="179" t="s">
        <v>1632</v>
      </c>
      <c r="C2088" s="187">
        <v>7000</v>
      </c>
      <c r="D2088" s="188">
        <v>11.6</v>
      </c>
    </row>
    <row r="2089" spans="1:4" ht="12.75">
      <c r="A2089" s="179" t="s">
        <v>1626</v>
      </c>
      <c r="B2089" s="179" t="s">
        <v>1632</v>
      </c>
      <c r="C2089" s="187">
        <v>7100</v>
      </c>
      <c r="D2089" s="188">
        <v>11.6</v>
      </c>
    </row>
    <row r="2090" spans="1:4" ht="12.75">
      <c r="A2090" s="179" t="s">
        <v>1626</v>
      </c>
      <c r="B2090" s="179" t="s">
        <v>1632</v>
      </c>
      <c r="C2090" s="187">
        <v>7000</v>
      </c>
      <c r="D2090" s="188">
        <v>11.6</v>
      </c>
    </row>
    <row r="2091" spans="1:4" ht="12.75">
      <c r="A2091" s="179" t="s">
        <v>1626</v>
      </c>
      <c r="B2091" s="179" t="s">
        <v>1632</v>
      </c>
      <c r="C2091" s="187">
        <v>7100</v>
      </c>
      <c r="D2091" s="188">
        <v>11.6</v>
      </c>
    </row>
    <row r="2092" spans="1:4" ht="12.75">
      <c r="A2092" s="179" t="s">
        <v>1626</v>
      </c>
      <c r="B2092" s="179" t="s">
        <v>1633</v>
      </c>
      <c r="C2092" s="187">
        <v>7100</v>
      </c>
      <c r="D2092" s="188">
        <v>11.6</v>
      </c>
    </row>
    <row r="2093" spans="1:4" ht="12.75">
      <c r="A2093" s="179" t="s">
        <v>1626</v>
      </c>
      <c r="B2093" s="179" t="s">
        <v>1633</v>
      </c>
      <c r="C2093" s="187">
        <v>7100</v>
      </c>
      <c r="D2093" s="188">
        <v>11.6</v>
      </c>
    </row>
    <row r="2094" spans="1:4" ht="12.75">
      <c r="A2094" s="179" t="s">
        <v>1626</v>
      </c>
      <c r="B2094" s="179" t="s">
        <v>1634</v>
      </c>
      <c r="C2094" s="187">
        <v>7100</v>
      </c>
      <c r="D2094" s="188">
        <v>11.6</v>
      </c>
    </row>
    <row r="2095" spans="1:4" ht="12.75">
      <c r="A2095" s="179" t="s">
        <v>1626</v>
      </c>
      <c r="B2095" s="179" t="s">
        <v>1634</v>
      </c>
      <c r="C2095" s="187">
        <v>7100</v>
      </c>
      <c r="D2095" s="188">
        <v>11.6</v>
      </c>
    </row>
    <row r="2096" spans="1:4" ht="12.75">
      <c r="A2096" s="179" t="s">
        <v>1626</v>
      </c>
      <c r="B2096" s="179" t="s">
        <v>1635</v>
      </c>
      <c r="C2096" s="187">
        <v>7100</v>
      </c>
      <c r="D2096" s="188">
        <v>11.6</v>
      </c>
    </row>
    <row r="2097" spans="1:4" ht="12.75">
      <c r="A2097" s="179" t="s">
        <v>1626</v>
      </c>
      <c r="B2097" s="179" t="s">
        <v>1635</v>
      </c>
      <c r="C2097" s="187">
        <v>7100</v>
      </c>
      <c r="D2097" s="188">
        <v>11.6</v>
      </c>
    </row>
    <row r="2098" spans="1:4" ht="12.75">
      <c r="A2098" s="179" t="s">
        <v>1626</v>
      </c>
      <c r="B2098" s="179" t="s">
        <v>1636</v>
      </c>
      <c r="C2098" s="187">
        <v>7100</v>
      </c>
      <c r="D2098" s="188">
        <v>11.6</v>
      </c>
    </row>
    <row r="2099" spans="1:4" ht="12.75">
      <c r="A2099" s="179" t="s">
        <v>1626</v>
      </c>
      <c r="B2099" s="179" t="s">
        <v>1636</v>
      </c>
      <c r="C2099" s="187">
        <v>7100</v>
      </c>
      <c r="D2099" s="188">
        <v>11.6</v>
      </c>
    </row>
    <row r="2100" spans="1:4" ht="12.75">
      <c r="A2100" s="179" t="s">
        <v>1626</v>
      </c>
      <c r="B2100" s="179" t="s">
        <v>1637</v>
      </c>
      <c r="C2100" s="187">
        <v>7100</v>
      </c>
      <c r="D2100" s="188">
        <v>11.6</v>
      </c>
    </row>
    <row r="2101" spans="1:4" ht="12.75">
      <c r="A2101" s="179" t="s">
        <v>1626</v>
      </c>
      <c r="B2101" s="179" t="s">
        <v>1638</v>
      </c>
      <c r="C2101" s="187">
        <v>7100</v>
      </c>
      <c r="D2101" s="188">
        <v>11.6</v>
      </c>
    </row>
    <row r="2102" spans="1:4" ht="12.75">
      <c r="A2102" s="179" t="s">
        <v>1626</v>
      </c>
      <c r="B2102" s="179" t="s">
        <v>1638</v>
      </c>
      <c r="C2102" s="187">
        <v>7100</v>
      </c>
      <c r="D2102" s="188">
        <v>11.6</v>
      </c>
    </row>
    <row r="2103" spans="1:4" ht="12.75">
      <c r="A2103" s="179" t="s">
        <v>1626</v>
      </c>
      <c r="B2103" s="179" t="s">
        <v>1639</v>
      </c>
      <c r="C2103" s="187">
        <v>8900</v>
      </c>
      <c r="D2103" s="188">
        <v>11.3</v>
      </c>
    </row>
    <row r="2104" spans="1:4" ht="12.75">
      <c r="A2104" s="179" t="s">
        <v>1626</v>
      </c>
      <c r="B2104" s="179" t="s">
        <v>1639</v>
      </c>
      <c r="C2104" s="187">
        <v>9100</v>
      </c>
      <c r="D2104" s="188">
        <v>11.3</v>
      </c>
    </row>
    <row r="2105" spans="1:4" ht="12.75">
      <c r="A2105" s="179" t="s">
        <v>1626</v>
      </c>
      <c r="B2105" s="179" t="s">
        <v>1639</v>
      </c>
      <c r="C2105" s="187">
        <v>8900</v>
      </c>
      <c r="D2105" s="188">
        <v>11.3</v>
      </c>
    </row>
    <row r="2106" spans="1:4" ht="12.75">
      <c r="A2106" s="179" t="s">
        <v>1626</v>
      </c>
      <c r="B2106" s="179" t="s">
        <v>1639</v>
      </c>
      <c r="C2106" s="187">
        <v>9100</v>
      </c>
      <c r="D2106" s="188">
        <v>11.3</v>
      </c>
    </row>
    <row r="2107" spans="1:4" ht="12.75">
      <c r="A2107" s="179" t="s">
        <v>1626</v>
      </c>
      <c r="B2107" s="179" t="s">
        <v>1640</v>
      </c>
      <c r="C2107" s="187">
        <v>8900</v>
      </c>
      <c r="D2107" s="188">
        <v>11.3</v>
      </c>
    </row>
    <row r="2108" spans="1:4" ht="12.75">
      <c r="A2108" s="179" t="s">
        <v>1626</v>
      </c>
      <c r="B2108" s="179" t="s">
        <v>1640</v>
      </c>
      <c r="C2108" s="187">
        <v>9100</v>
      </c>
      <c r="D2108" s="188">
        <v>11.3</v>
      </c>
    </row>
    <row r="2109" spans="1:4" ht="12.75">
      <c r="A2109" s="179" t="s">
        <v>1626</v>
      </c>
      <c r="B2109" s="179" t="s">
        <v>1640</v>
      </c>
      <c r="C2109" s="187">
        <v>8900</v>
      </c>
      <c r="D2109" s="188">
        <v>11.3</v>
      </c>
    </row>
    <row r="2110" spans="1:4" ht="12.75">
      <c r="A2110" s="179" t="s">
        <v>1626</v>
      </c>
      <c r="B2110" s="179" t="s">
        <v>1640</v>
      </c>
      <c r="C2110" s="187">
        <v>9100</v>
      </c>
      <c r="D2110" s="188">
        <v>11.3</v>
      </c>
    </row>
    <row r="2111" spans="1:4" ht="12.75">
      <c r="A2111" s="179" t="s">
        <v>1626</v>
      </c>
      <c r="B2111" s="179" t="s">
        <v>1641</v>
      </c>
      <c r="C2111" s="187">
        <v>8900</v>
      </c>
      <c r="D2111" s="188">
        <v>11.3</v>
      </c>
    </row>
    <row r="2112" spans="1:4" ht="12.75">
      <c r="A2112" s="179" t="s">
        <v>1626</v>
      </c>
      <c r="B2112" s="179" t="s">
        <v>1641</v>
      </c>
      <c r="C2112" s="187">
        <v>9100</v>
      </c>
      <c r="D2112" s="188">
        <v>11.3</v>
      </c>
    </row>
    <row r="2113" spans="1:4" ht="12.75">
      <c r="A2113" s="179" t="s">
        <v>1626</v>
      </c>
      <c r="B2113" s="179" t="s">
        <v>1641</v>
      </c>
      <c r="C2113" s="187">
        <v>8900</v>
      </c>
      <c r="D2113" s="188">
        <v>11.3</v>
      </c>
    </row>
    <row r="2114" spans="1:4" ht="12.75">
      <c r="A2114" s="179" t="s">
        <v>1626</v>
      </c>
      <c r="B2114" s="179" t="s">
        <v>1641</v>
      </c>
      <c r="C2114" s="187">
        <v>9100</v>
      </c>
      <c r="D2114" s="188">
        <v>11.3</v>
      </c>
    </row>
    <row r="2115" spans="1:4" ht="12.75">
      <c r="A2115" s="179" t="s">
        <v>1626</v>
      </c>
      <c r="B2115" s="179" t="s">
        <v>1642</v>
      </c>
      <c r="C2115" s="187">
        <v>9100</v>
      </c>
      <c r="D2115" s="188">
        <v>11.3</v>
      </c>
    </row>
    <row r="2116" spans="1:4" ht="12.75">
      <c r="A2116" s="179" t="s">
        <v>1626</v>
      </c>
      <c r="B2116" s="179" t="s">
        <v>1642</v>
      </c>
      <c r="C2116" s="187">
        <v>8900</v>
      </c>
      <c r="D2116" s="188">
        <v>11.3</v>
      </c>
    </row>
    <row r="2117" spans="1:4" ht="12.75">
      <c r="A2117" s="179" t="s">
        <v>1626</v>
      </c>
      <c r="B2117" s="179" t="s">
        <v>1642</v>
      </c>
      <c r="C2117" s="187">
        <v>8900</v>
      </c>
      <c r="D2117" s="188">
        <v>11.3</v>
      </c>
    </row>
    <row r="2118" spans="1:4" ht="12.75">
      <c r="A2118" s="179" t="s">
        <v>1626</v>
      </c>
      <c r="B2118" s="179" t="s">
        <v>1642</v>
      </c>
      <c r="C2118" s="187">
        <v>9100</v>
      </c>
      <c r="D2118" s="188">
        <v>11.3</v>
      </c>
    </row>
    <row r="2119" spans="1:4" ht="12.75">
      <c r="A2119" s="179" t="s">
        <v>1626</v>
      </c>
      <c r="B2119" s="179" t="s">
        <v>1643</v>
      </c>
      <c r="C2119" s="187">
        <v>8900</v>
      </c>
      <c r="D2119" s="188">
        <v>11.3</v>
      </c>
    </row>
    <row r="2120" spans="1:4" ht="12.75">
      <c r="A2120" s="179" t="s">
        <v>1626</v>
      </c>
      <c r="B2120" s="179" t="s">
        <v>1643</v>
      </c>
      <c r="C2120" s="187">
        <v>9100</v>
      </c>
      <c r="D2120" s="188">
        <v>11.3</v>
      </c>
    </row>
    <row r="2121" spans="1:4" ht="12.75">
      <c r="A2121" s="179" t="s">
        <v>1626</v>
      </c>
      <c r="B2121" s="179" t="s">
        <v>1644</v>
      </c>
      <c r="C2121" s="187">
        <v>8900</v>
      </c>
      <c r="D2121" s="188">
        <v>11.3</v>
      </c>
    </row>
    <row r="2122" spans="1:4" ht="12.75">
      <c r="A2122" s="179" t="s">
        <v>1626</v>
      </c>
      <c r="B2122" s="179" t="s">
        <v>1644</v>
      </c>
      <c r="C2122" s="187">
        <v>9100</v>
      </c>
      <c r="D2122" s="188">
        <v>11.3</v>
      </c>
    </row>
    <row r="2123" spans="1:4" ht="12.75">
      <c r="A2123" s="179" t="s">
        <v>1626</v>
      </c>
      <c r="B2123" s="179" t="s">
        <v>1644</v>
      </c>
      <c r="C2123" s="187">
        <v>8900</v>
      </c>
      <c r="D2123" s="188">
        <v>11.3</v>
      </c>
    </row>
    <row r="2124" spans="1:4" ht="12.75">
      <c r="A2124" s="179" t="s">
        <v>1626</v>
      </c>
      <c r="B2124" s="179" t="s">
        <v>1644</v>
      </c>
      <c r="C2124" s="187">
        <v>9100</v>
      </c>
      <c r="D2124" s="188">
        <v>11.3</v>
      </c>
    </row>
    <row r="2125" spans="1:4" ht="12.75">
      <c r="A2125" s="179" t="s">
        <v>1626</v>
      </c>
      <c r="B2125" s="179" t="s">
        <v>1645</v>
      </c>
      <c r="C2125" s="187">
        <v>9100</v>
      </c>
      <c r="D2125" s="188">
        <v>11.3</v>
      </c>
    </row>
    <row r="2126" spans="1:4" ht="12.75">
      <c r="A2126" s="179" t="s">
        <v>1626</v>
      </c>
      <c r="B2126" s="179" t="s">
        <v>1645</v>
      </c>
      <c r="C2126" s="187">
        <v>9100</v>
      </c>
      <c r="D2126" s="188">
        <v>11.3</v>
      </c>
    </row>
    <row r="2127" spans="1:4" ht="12.75">
      <c r="A2127" s="179" t="s">
        <v>1626</v>
      </c>
      <c r="B2127" s="179" t="s">
        <v>1646</v>
      </c>
      <c r="C2127" s="187">
        <v>9100</v>
      </c>
      <c r="D2127" s="188">
        <v>11.3</v>
      </c>
    </row>
    <row r="2128" spans="1:4" ht="12.75">
      <c r="A2128" s="179" t="s">
        <v>1626</v>
      </c>
      <c r="B2128" s="179" t="s">
        <v>1646</v>
      </c>
      <c r="C2128" s="187">
        <v>9100</v>
      </c>
      <c r="D2128" s="188">
        <v>11.3</v>
      </c>
    </row>
    <row r="2129" spans="1:4" ht="12.75">
      <c r="A2129" s="179" t="s">
        <v>1626</v>
      </c>
      <c r="B2129" s="179" t="s">
        <v>1647</v>
      </c>
      <c r="C2129" s="187">
        <v>9100</v>
      </c>
      <c r="D2129" s="188">
        <v>11.3</v>
      </c>
    </row>
    <row r="2130" spans="1:4" ht="12.75">
      <c r="A2130" s="179" t="s">
        <v>1626</v>
      </c>
      <c r="B2130" s="179" t="s">
        <v>1647</v>
      </c>
      <c r="C2130" s="187">
        <v>9100</v>
      </c>
      <c r="D2130" s="188">
        <v>11.3</v>
      </c>
    </row>
    <row r="2131" spans="1:4" ht="12.75">
      <c r="A2131" s="179" t="s">
        <v>1626</v>
      </c>
      <c r="B2131" s="179" t="s">
        <v>1648</v>
      </c>
      <c r="C2131" s="187">
        <v>9100</v>
      </c>
      <c r="D2131" s="188">
        <v>11.3</v>
      </c>
    </row>
    <row r="2132" spans="1:4" ht="12.75">
      <c r="A2132" s="179" t="s">
        <v>1626</v>
      </c>
      <c r="B2132" s="179" t="s">
        <v>1648</v>
      </c>
      <c r="C2132" s="187">
        <v>9100</v>
      </c>
      <c r="D2132" s="188">
        <v>11.3</v>
      </c>
    </row>
    <row r="2133" spans="1:4" ht="12.75">
      <c r="A2133" s="179" t="s">
        <v>1626</v>
      </c>
      <c r="B2133" s="179" t="s">
        <v>1649</v>
      </c>
      <c r="C2133" s="187">
        <v>9100</v>
      </c>
      <c r="D2133" s="188">
        <v>11.3</v>
      </c>
    </row>
    <row r="2134" spans="1:4" ht="12.75">
      <c r="A2134" s="179" t="s">
        <v>1626</v>
      </c>
      <c r="B2134" s="179" t="s">
        <v>1650</v>
      </c>
      <c r="C2134" s="187">
        <v>9100</v>
      </c>
      <c r="D2134" s="188">
        <v>11.3</v>
      </c>
    </row>
    <row r="2135" spans="1:4" ht="12.75">
      <c r="A2135" s="179" t="s">
        <v>1626</v>
      </c>
      <c r="B2135" s="179" t="s">
        <v>1650</v>
      </c>
      <c r="C2135" s="187">
        <v>9100</v>
      </c>
      <c r="D2135" s="188">
        <v>11.3</v>
      </c>
    </row>
    <row r="2136" spans="1:4" ht="12.75">
      <c r="A2136" s="179" t="s">
        <v>1626</v>
      </c>
      <c r="B2136" s="179" t="s">
        <v>1651</v>
      </c>
      <c r="C2136" s="187">
        <v>11900</v>
      </c>
      <c r="D2136" s="188">
        <v>10.7</v>
      </c>
    </row>
    <row r="2137" spans="1:4" ht="12.75">
      <c r="A2137" s="179" t="s">
        <v>1626</v>
      </c>
      <c r="B2137" s="179" t="s">
        <v>1651</v>
      </c>
      <c r="C2137" s="187">
        <v>12000</v>
      </c>
      <c r="D2137" s="188">
        <v>10.7</v>
      </c>
    </row>
    <row r="2138" spans="1:4" ht="12.75">
      <c r="A2138" s="179" t="s">
        <v>1626</v>
      </c>
      <c r="B2138" s="179" t="s">
        <v>1651</v>
      </c>
      <c r="C2138" s="187">
        <v>11900</v>
      </c>
      <c r="D2138" s="188">
        <v>10.7</v>
      </c>
    </row>
    <row r="2139" spans="1:4" ht="12.75">
      <c r="A2139" s="179" t="s">
        <v>1626</v>
      </c>
      <c r="B2139" s="179" t="s">
        <v>1651</v>
      </c>
      <c r="C2139" s="187">
        <v>12000</v>
      </c>
      <c r="D2139" s="188">
        <v>10.7</v>
      </c>
    </row>
    <row r="2140" spans="1:4" ht="12.75">
      <c r="A2140" s="179" t="s">
        <v>1626</v>
      </c>
      <c r="B2140" s="179" t="s">
        <v>1652</v>
      </c>
      <c r="C2140" s="187">
        <v>11900</v>
      </c>
      <c r="D2140" s="188">
        <v>10.7</v>
      </c>
    </row>
    <row r="2141" spans="1:4" ht="12.75">
      <c r="A2141" s="179" t="s">
        <v>1626</v>
      </c>
      <c r="B2141" s="179" t="s">
        <v>1652</v>
      </c>
      <c r="C2141" s="187">
        <v>12000</v>
      </c>
      <c r="D2141" s="188">
        <v>10.7</v>
      </c>
    </row>
    <row r="2142" spans="1:4" ht="12.75">
      <c r="A2142" s="179" t="s">
        <v>1626</v>
      </c>
      <c r="B2142" s="179" t="s">
        <v>1652</v>
      </c>
      <c r="C2142" s="187">
        <v>11900</v>
      </c>
      <c r="D2142" s="188">
        <v>10.7</v>
      </c>
    </row>
    <row r="2143" spans="1:4" ht="12.75">
      <c r="A2143" s="179" t="s">
        <v>1626</v>
      </c>
      <c r="B2143" s="179" t="s">
        <v>1652</v>
      </c>
      <c r="C2143" s="187">
        <v>12000</v>
      </c>
      <c r="D2143" s="188">
        <v>10.7</v>
      </c>
    </row>
    <row r="2144" spans="1:4" ht="12.75">
      <c r="A2144" s="179" t="s">
        <v>1626</v>
      </c>
      <c r="B2144" s="179" t="s">
        <v>1653</v>
      </c>
      <c r="C2144" s="187">
        <v>11900</v>
      </c>
      <c r="D2144" s="188">
        <v>10.7</v>
      </c>
    </row>
    <row r="2145" spans="1:4" ht="12.75">
      <c r="A2145" s="179" t="s">
        <v>1626</v>
      </c>
      <c r="B2145" s="179" t="s">
        <v>1653</v>
      </c>
      <c r="C2145" s="187">
        <v>12000</v>
      </c>
      <c r="D2145" s="188">
        <v>10.7</v>
      </c>
    </row>
    <row r="2146" spans="1:4" ht="12.75">
      <c r="A2146" s="179" t="s">
        <v>1626</v>
      </c>
      <c r="B2146" s="179" t="s">
        <v>1653</v>
      </c>
      <c r="C2146" s="187">
        <v>11900</v>
      </c>
      <c r="D2146" s="188">
        <v>10.7</v>
      </c>
    </row>
    <row r="2147" spans="1:4" ht="12.75">
      <c r="A2147" s="179" t="s">
        <v>1626</v>
      </c>
      <c r="B2147" s="179" t="s">
        <v>1653</v>
      </c>
      <c r="C2147" s="187">
        <v>12000</v>
      </c>
      <c r="D2147" s="188">
        <v>10.7</v>
      </c>
    </row>
    <row r="2148" spans="1:4" ht="12.75">
      <c r="A2148" s="179" t="s">
        <v>1626</v>
      </c>
      <c r="B2148" s="179" t="s">
        <v>1654</v>
      </c>
      <c r="C2148" s="187">
        <v>11900</v>
      </c>
      <c r="D2148" s="188">
        <v>10.7</v>
      </c>
    </row>
    <row r="2149" spans="1:4" ht="12.75">
      <c r="A2149" s="179" t="s">
        <v>1626</v>
      </c>
      <c r="B2149" s="179" t="s">
        <v>1654</v>
      </c>
      <c r="C2149" s="187">
        <v>12000</v>
      </c>
      <c r="D2149" s="188">
        <v>10.7</v>
      </c>
    </row>
    <row r="2150" spans="1:4" ht="12.75">
      <c r="A2150" s="179" t="s">
        <v>1626</v>
      </c>
      <c r="B2150" s="179" t="s">
        <v>1654</v>
      </c>
      <c r="C2150" s="187">
        <v>11900</v>
      </c>
      <c r="D2150" s="188">
        <v>10.7</v>
      </c>
    </row>
    <row r="2151" spans="1:4" ht="12.75">
      <c r="A2151" s="179" t="s">
        <v>1626</v>
      </c>
      <c r="B2151" s="179" t="s">
        <v>1654</v>
      </c>
      <c r="C2151" s="187">
        <v>12000</v>
      </c>
      <c r="D2151" s="188">
        <v>10.7</v>
      </c>
    </row>
    <row r="2152" spans="1:4" ht="12.75">
      <c r="A2152" s="179" t="s">
        <v>1626</v>
      </c>
      <c r="B2152" s="179" t="s">
        <v>1655</v>
      </c>
      <c r="C2152" s="187">
        <v>11900</v>
      </c>
      <c r="D2152" s="188">
        <v>10.7</v>
      </c>
    </row>
    <row r="2153" spans="1:4" ht="12.75">
      <c r="A2153" s="179" t="s">
        <v>1626</v>
      </c>
      <c r="B2153" s="179" t="s">
        <v>1655</v>
      </c>
      <c r="C2153" s="187">
        <v>12000</v>
      </c>
      <c r="D2153" s="188">
        <v>10.7</v>
      </c>
    </row>
    <row r="2154" spans="1:4" ht="12.75">
      <c r="A2154" s="179" t="s">
        <v>1626</v>
      </c>
      <c r="B2154" s="179" t="s">
        <v>1656</v>
      </c>
      <c r="C2154" s="187">
        <v>11900</v>
      </c>
      <c r="D2154" s="188">
        <v>10.7</v>
      </c>
    </row>
    <row r="2155" spans="1:4" ht="12.75">
      <c r="A2155" s="179" t="s">
        <v>1626</v>
      </c>
      <c r="B2155" s="179" t="s">
        <v>1656</v>
      </c>
      <c r="C2155" s="187">
        <v>12000</v>
      </c>
      <c r="D2155" s="188">
        <v>10.7</v>
      </c>
    </row>
    <row r="2156" spans="1:4" ht="12.75">
      <c r="A2156" s="179" t="s">
        <v>1626</v>
      </c>
      <c r="B2156" s="179" t="s">
        <v>1656</v>
      </c>
      <c r="C2156" s="187">
        <v>11900</v>
      </c>
      <c r="D2156" s="188">
        <v>10.7</v>
      </c>
    </row>
    <row r="2157" spans="1:4" ht="12.75">
      <c r="A2157" s="179" t="s">
        <v>1626</v>
      </c>
      <c r="B2157" s="179" t="s">
        <v>1656</v>
      </c>
      <c r="C2157" s="187">
        <v>12000</v>
      </c>
      <c r="D2157" s="188">
        <v>10.7</v>
      </c>
    </row>
    <row r="2158" spans="1:4" ht="12.75">
      <c r="A2158" s="179" t="s">
        <v>1626</v>
      </c>
      <c r="B2158" s="179" t="s">
        <v>1657</v>
      </c>
      <c r="C2158" s="187">
        <v>12000</v>
      </c>
      <c r="D2158" s="188">
        <v>10.7</v>
      </c>
    </row>
    <row r="2159" spans="1:4" ht="12.75">
      <c r="A2159" s="179" t="s">
        <v>1626</v>
      </c>
      <c r="B2159" s="179" t="s">
        <v>1657</v>
      </c>
      <c r="C2159" s="187">
        <v>12000</v>
      </c>
      <c r="D2159" s="188">
        <v>10.7</v>
      </c>
    </row>
    <row r="2160" spans="1:4" ht="12.75">
      <c r="A2160" s="179" t="s">
        <v>1626</v>
      </c>
      <c r="B2160" s="179" t="s">
        <v>1658</v>
      </c>
      <c r="C2160" s="187">
        <v>12000</v>
      </c>
      <c r="D2160" s="188">
        <v>10.7</v>
      </c>
    </row>
    <row r="2161" spans="1:4" ht="12.75">
      <c r="A2161" s="179" t="s">
        <v>1626</v>
      </c>
      <c r="B2161" s="179" t="s">
        <v>1658</v>
      </c>
      <c r="C2161" s="187">
        <v>12000</v>
      </c>
      <c r="D2161" s="188">
        <v>10.7</v>
      </c>
    </row>
    <row r="2162" spans="1:4" ht="12.75">
      <c r="A2162" s="179" t="s">
        <v>1626</v>
      </c>
      <c r="B2162" s="179" t="s">
        <v>1659</v>
      </c>
      <c r="C2162" s="187">
        <v>12000</v>
      </c>
      <c r="D2162" s="188">
        <v>10.7</v>
      </c>
    </row>
    <row r="2163" spans="1:4" ht="12.75">
      <c r="A2163" s="179" t="s">
        <v>1626</v>
      </c>
      <c r="B2163" s="179" t="s">
        <v>1659</v>
      </c>
      <c r="C2163" s="187">
        <v>12000</v>
      </c>
      <c r="D2163" s="188">
        <v>10.7</v>
      </c>
    </row>
    <row r="2164" spans="1:4" ht="12.75">
      <c r="A2164" s="179" t="s">
        <v>1626</v>
      </c>
      <c r="B2164" s="179" t="s">
        <v>1660</v>
      </c>
      <c r="C2164" s="187">
        <v>12000</v>
      </c>
      <c r="D2164" s="188">
        <v>10.7</v>
      </c>
    </row>
    <row r="2165" spans="1:4" ht="12.75">
      <c r="A2165" s="179" t="s">
        <v>1626</v>
      </c>
      <c r="B2165" s="179" t="s">
        <v>1660</v>
      </c>
      <c r="C2165" s="187">
        <v>12000</v>
      </c>
      <c r="D2165" s="188">
        <v>10.7</v>
      </c>
    </row>
    <row r="2166" spans="1:4" ht="12.75">
      <c r="A2166" s="179" t="s">
        <v>1626</v>
      </c>
      <c r="B2166" s="179" t="s">
        <v>1661</v>
      </c>
      <c r="C2166" s="187">
        <v>12000</v>
      </c>
      <c r="D2166" s="188">
        <v>10.7</v>
      </c>
    </row>
    <row r="2167" spans="1:4" ht="12.75">
      <c r="A2167" s="179" t="s">
        <v>1626</v>
      </c>
      <c r="B2167" s="179" t="s">
        <v>1662</v>
      </c>
      <c r="C2167" s="187">
        <v>12000</v>
      </c>
      <c r="D2167" s="188">
        <v>10.7</v>
      </c>
    </row>
    <row r="2168" spans="1:4" ht="12.75">
      <c r="A2168" s="179" t="s">
        <v>1626</v>
      </c>
      <c r="B2168" s="179" t="s">
        <v>1662</v>
      </c>
      <c r="C2168" s="187">
        <v>12000</v>
      </c>
      <c r="D2168" s="188">
        <v>10.7</v>
      </c>
    </row>
    <row r="2169" spans="1:4" ht="12.75">
      <c r="A2169" s="179" t="s">
        <v>1626</v>
      </c>
      <c r="B2169" s="179" t="s">
        <v>1663</v>
      </c>
      <c r="C2169" s="187">
        <v>14000</v>
      </c>
      <c r="D2169" s="188">
        <v>9.2</v>
      </c>
    </row>
    <row r="2170" spans="1:4" ht="12.75">
      <c r="A2170" s="179" t="s">
        <v>1626</v>
      </c>
      <c r="B2170" s="179" t="s">
        <v>1663</v>
      </c>
      <c r="C2170" s="187">
        <v>14200</v>
      </c>
      <c r="D2170" s="188">
        <v>9.2</v>
      </c>
    </row>
    <row r="2171" spans="1:4" ht="12.75">
      <c r="A2171" s="179" t="s">
        <v>1626</v>
      </c>
      <c r="B2171" s="179" t="s">
        <v>1663</v>
      </c>
      <c r="C2171" s="187">
        <v>14000</v>
      </c>
      <c r="D2171" s="188">
        <v>9.2</v>
      </c>
    </row>
    <row r="2172" spans="1:4" ht="12.75">
      <c r="A2172" s="179" t="s">
        <v>1626</v>
      </c>
      <c r="B2172" s="179" t="s">
        <v>1663</v>
      </c>
      <c r="C2172" s="187">
        <v>14200</v>
      </c>
      <c r="D2172" s="188">
        <v>9.2</v>
      </c>
    </row>
    <row r="2173" spans="1:4" ht="12.75">
      <c r="A2173" s="179" t="s">
        <v>1626</v>
      </c>
      <c r="B2173" s="179" t="s">
        <v>1664</v>
      </c>
      <c r="C2173" s="187">
        <v>14000</v>
      </c>
      <c r="D2173" s="188">
        <v>9.2</v>
      </c>
    </row>
    <row r="2174" spans="1:4" ht="12.75">
      <c r="A2174" s="179" t="s">
        <v>1626</v>
      </c>
      <c r="B2174" s="179" t="s">
        <v>1664</v>
      </c>
      <c r="C2174" s="187">
        <v>14200</v>
      </c>
      <c r="D2174" s="188">
        <v>9.2</v>
      </c>
    </row>
    <row r="2175" spans="1:4" ht="12.75">
      <c r="A2175" s="179" t="s">
        <v>1626</v>
      </c>
      <c r="B2175" s="179" t="s">
        <v>1664</v>
      </c>
      <c r="C2175" s="187">
        <v>14000</v>
      </c>
      <c r="D2175" s="188">
        <v>9.2</v>
      </c>
    </row>
    <row r="2176" spans="1:4" ht="12.75">
      <c r="A2176" s="179" t="s">
        <v>1626</v>
      </c>
      <c r="B2176" s="179" t="s">
        <v>1664</v>
      </c>
      <c r="C2176" s="187">
        <v>14200</v>
      </c>
      <c r="D2176" s="188">
        <v>9.2</v>
      </c>
    </row>
    <row r="2177" spans="1:4" ht="12.75">
      <c r="A2177" s="179" t="s">
        <v>1626</v>
      </c>
      <c r="B2177" s="179" t="s">
        <v>1665</v>
      </c>
      <c r="C2177" s="187">
        <v>14000</v>
      </c>
      <c r="D2177" s="188">
        <v>9.2</v>
      </c>
    </row>
    <row r="2178" spans="1:4" ht="12.75">
      <c r="A2178" s="179" t="s">
        <v>1626</v>
      </c>
      <c r="B2178" s="179" t="s">
        <v>1665</v>
      </c>
      <c r="C2178" s="187">
        <v>14200</v>
      </c>
      <c r="D2178" s="188">
        <v>9.2</v>
      </c>
    </row>
    <row r="2179" spans="1:4" ht="12.75">
      <c r="A2179" s="179" t="s">
        <v>1626</v>
      </c>
      <c r="B2179" s="179" t="s">
        <v>1665</v>
      </c>
      <c r="C2179" s="187">
        <v>14000</v>
      </c>
      <c r="D2179" s="188">
        <v>9.2</v>
      </c>
    </row>
    <row r="2180" spans="1:4" ht="12.75">
      <c r="A2180" s="179" t="s">
        <v>1626</v>
      </c>
      <c r="B2180" s="179" t="s">
        <v>1665</v>
      </c>
      <c r="C2180" s="187">
        <v>14200</v>
      </c>
      <c r="D2180" s="188">
        <v>9.2</v>
      </c>
    </row>
    <row r="2181" spans="1:4" ht="12.75">
      <c r="A2181" s="179" t="s">
        <v>1626</v>
      </c>
      <c r="B2181" s="179" t="s">
        <v>1666</v>
      </c>
      <c r="C2181" s="187">
        <v>14000</v>
      </c>
      <c r="D2181" s="188">
        <v>9.2</v>
      </c>
    </row>
    <row r="2182" spans="1:4" ht="12.75">
      <c r="A2182" s="179" t="s">
        <v>1626</v>
      </c>
      <c r="B2182" s="179" t="s">
        <v>1666</v>
      </c>
      <c r="C2182" s="187">
        <v>14200</v>
      </c>
      <c r="D2182" s="188">
        <v>9.2</v>
      </c>
    </row>
    <row r="2183" spans="1:4" ht="12.75">
      <c r="A2183" s="179" t="s">
        <v>1626</v>
      </c>
      <c r="B2183" s="179" t="s">
        <v>1666</v>
      </c>
      <c r="C2183" s="187">
        <v>14000</v>
      </c>
      <c r="D2183" s="188">
        <v>9.2</v>
      </c>
    </row>
    <row r="2184" spans="1:4" ht="12.75">
      <c r="A2184" s="179" t="s">
        <v>1626</v>
      </c>
      <c r="B2184" s="179" t="s">
        <v>1666</v>
      </c>
      <c r="C2184" s="187">
        <v>14200</v>
      </c>
      <c r="D2184" s="188">
        <v>9.2</v>
      </c>
    </row>
    <row r="2185" spans="1:4" ht="12.75">
      <c r="A2185" s="179" t="s">
        <v>1626</v>
      </c>
      <c r="B2185" s="179" t="s">
        <v>1667</v>
      </c>
      <c r="C2185" s="187">
        <v>14000</v>
      </c>
      <c r="D2185" s="188">
        <v>9.2</v>
      </c>
    </row>
    <row r="2186" spans="1:4" ht="12.75">
      <c r="A2186" s="179" t="s">
        <v>1626</v>
      </c>
      <c r="B2186" s="179" t="s">
        <v>1667</v>
      </c>
      <c r="C2186" s="187">
        <v>14200</v>
      </c>
      <c r="D2186" s="188">
        <v>9.2</v>
      </c>
    </row>
    <row r="2187" spans="1:4" ht="12.75">
      <c r="A2187" s="179" t="s">
        <v>1626</v>
      </c>
      <c r="B2187" s="179" t="s">
        <v>1668</v>
      </c>
      <c r="C2187" s="187">
        <v>14000</v>
      </c>
      <c r="D2187" s="188">
        <v>9.2</v>
      </c>
    </row>
    <row r="2188" spans="1:4" ht="12.75">
      <c r="A2188" s="179" t="s">
        <v>1626</v>
      </c>
      <c r="B2188" s="179" t="s">
        <v>1668</v>
      </c>
      <c r="C2188" s="187">
        <v>14200</v>
      </c>
      <c r="D2188" s="188">
        <v>9.2</v>
      </c>
    </row>
    <row r="2189" spans="1:4" ht="12.75">
      <c r="A2189" s="179" t="s">
        <v>1626</v>
      </c>
      <c r="B2189" s="179" t="s">
        <v>1668</v>
      </c>
      <c r="C2189" s="187">
        <v>14000</v>
      </c>
      <c r="D2189" s="188">
        <v>9.2</v>
      </c>
    </row>
    <row r="2190" spans="1:4" ht="12.75">
      <c r="A2190" s="179" t="s">
        <v>1626</v>
      </c>
      <c r="B2190" s="179" t="s">
        <v>1668</v>
      </c>
      <c r="C2190" s="187">
        <v>14200</v>
      </c>
      <c r="D2190" s="188">
        <v>9.2</v>
      </c>
    </row>
    <row r="2191" spans="1:4" ht="12.75">
      <c r="A2191" s="179" t="s">
        <v>1626</v>
      </c>
      <c r="B2191" s="179" t="s">
        <v>1669</v>
      </c>
      <c r="C2191" s="187">
        <v>14200</v>
      </c>
      <c r="D2191" s="188">
        <v>9.3</v>
      </c>
    </row>
    <row r="2192" spans="1:4" ht="12.75">
      <c r="A2192" s="179" t="s">
        <v>1626</v>
      </c>
      <c r="B2192" s="179" t="s">
        <v>1669</v>
      </c>
      <c r="C2192" s="187">
        <v>14200</v>
      </c>
      <c r="D2192" s="188">
        <v>9.3</v>
      </c>
    </row>
    <row r="2193" spans="1:4" ht="12.75">
      <c r="A2193" s="179" t="s">
        <v>1626</v>
      </c>
      <c r="B2193" s="179" t="s">
        <v>1670</v>
      </c>
      <c r="C2193" s="187">
        <v>14200</v>
      </c>
      <c r="D2193" s="188">
        <v>9.3</v>
      </c>
    </row>
    <row r="2194" spans="1:4" ht="12.75">
      <c r="A2194" s="179" t="s">
        <v>1626</v>
      </c>
      <c r="B2194" s="179" t="s">
        <v>1670</v>
      </c>
      <c r="C2194" s="187">
        <v>14200</v>
      </c>
      <c r="D2194" s="188">
        <v>9.3</v>
      </c>
    </row>
    <row r="2195" spans="1:4" ht="12.75">
      <c r="A2195" s="179" t="s">
        <v>1626</v>
      </c>
      <c r="B2195" s="179" t="s">
        <v>1671</v>
      </c>
      <c r="C2195" s="187">
        <v>14200</v>
      </c>
      <c r="D2195" s="188">
        <v>9.3</v>
      </c>
    </row>
    <row r="2196" spans="1:4" ht="12.75">
      <c r="A2196" s="179" t="s">
        <v>1626</v>
      </c>
      <c r="B2196" s="179" t="s">
        <v>1671</v>
      </c>
      <c r="C2196" s="187">
        <v>14200</v>
      </c>
      <c r="D2196" s="188">
        <v>9.3</v>
      </c>
    </row>
    <row r="2197" spans="1:4" ht="12.75">
      <c r="A2197" s="179" t="s">
        <v>1626</v>
      </c>
      <c r="B2197" s="179" t="s">
        <v>1672</v>
      </c>
      <c r="C2197" s="187">
        <v>14200</v>
      </c>
      <c r="D2197" s="188">
        <v>9.3</v>
      </c>
    </row>
    <row r="2198" spans="1:4" ht="12.75">
      <c r="A2198" s="179" t="s">
        <v>1626</v>
      </c>
      <c r="B2198" s="179" t="s">
        <v>1672</v>
      </c>
      <c r="C2198" s="187">
        <v>14200</v>
      </c>
      <c r="D2198" s="188">
        <v>9.3</v>
      </c>
    </row>
    <row r="2199" spans="1:4" ht="12.75">
      <c r="A2199" s="179" t="s">
        <v>1626</v>
      </c>
      <c r="B2199" s="179" t="s">
        <v>1673</v>
      </c>
      <c r="C2199" s="187">
        <v>14200</v>
      </c>
      <c r="D2199" s="188">
        <v>9.3</v>
      </c>
    </row>
    <row r="2200" spans="1:4" ht="12.75">
      <c r="A2200" s="179" t="s">
        <v>1626</v>
      </c>
      <c r="B2200" s="179" t="s">
        <v>1674</v>
      </c>
      <c r="C2200" s="187">
        <v>14200</v>
      </c>
      <c r="D2200" s="188">
        <v>9.3</v>
      </c>
    </row>
    <row r="2201" spans="1:4" ht="12.75">
      <c r="A2201" s="179" t="s">
        <v>1626</v>
      </c>
      <c r="B2201" s="179" t="s">
        <v>1674</v>
      </c>
      <c r="C2201" s="187">
        <v>14200</v>
      </c>
      <c r="D2201" s="188">
        <v>9.3</v>
      </c>
    </row>
    <row r="2202" spans="1:4" ht="12.75">
      <c r="A2202" s="179" t="s">
        <v>1626</v>
      </c>
      <c r="B2202" s="179" t="s">
        <v>1675</v>
      </c>
      <c r="C2202" s="187">
        <v>7000</v>
      </c>
      <c r="D2202" s="188">
        <v>11.5</v>
      </c>
    </row>
    <row r="2203" spans="1:4" ht="12.75">
      <c r="A2203" s="179" t="s">
        <v>1626</v>
      </c>
      <c r="B2203" s="179" t="s">
        <v>1675</v>
      </c>
      <c r="C2203" s="187">
        <v>7100</v>
      </c>
      <c r="D2203" s="188">
        <v>11.5</v>
      </c>
    </row>
    <row r="2204" spans="1:4" ht="12.75">
      <c r="A2204" s="179" t="s">
        <v>1626</v>
      </c>
      <c r="B2204" s="179" t="s">
        <v>1676</v>
      </c>
      <c r="C2204" s="187">
        <v>7000</v>
      </c>
      <c r="D2204" s="188">
        <v>11.5</v>
      </c>
    </row>
    <row r="2205" spans="1:4" ht="12.75">
      <c r="A2205" s="179" t="s">
        <v>1626</v>
      </c>
      <c r="B2205" s="179" t="s">
        <v>1676</v>
      </c>
      <c r="C2205" s="187">
        <v>7100</v>
      </c>
      <c r="D2205" s="188">
        <v>11.5</v>
      </c>
    </row>
    <row r="2206" spans="1:4" ht="12.75">
      <c r="A2206" s="179" t="s">
        <v>1626</v>
      </c>
      <c r="B2206" s="179" t="s">
        <v>1677</v>
      </c>
      <c r="C2206" s="187">
        <v>13800</v>
      </c>
      <c r="D2206" s="188">
        <v>9.3</v>
      </c>
    </row>
    <row r="2207" spans="1:4" ht="12.75">
      <c r="A2207" s="179" t="s">
        <v>1626</v>
      </c>
      <c r="B2207" s="179" t="s">
        <v>1677</v>
      </c>
      <c r="C2207" s="187">
        <v>14000</v>
      </c>
      <c r="D2207" s="188">
        <v>9.3</v>
      </c>
    </row>
    <row r="2208" spans="1:4" ht="12.75">
      <c r="A2208" s="179" t="s">
        <v>1626</v>
      </c>
      <c r="B2208" s="179" t="s">
        <v>1678</v>
      </c>
      <c r="C2208" s="187">
        <v>7000</v>
      </c>
      <c r="D2208" s="188">
        <v>11.5</v>
      </c>
    </row>
    <row r="2209" spans="1:4" ht="12.75">
      <c r="A2209" s="179" t="s">
        <v>1626</v>
      </c>
      <c r="B2209" s="179" t="s">
        <v>1678</v>
      </c>
      <c r="C2209" s="187">
        <v>7100</v>
      </c>
      <c r="D2209" s="188">
        <v>11.5</v>
      </c>
    </row>
    <row r="2210" spans="1:4" ht="12.75">
      <c r="A2210" s="179" t="s">
        <v>1626</v>
      </c>
      <c r="B2210" s="179" t="s">
        <v>1679</v>
      </c>
      <c r="C2210" s="187">
        <v>7100</v>
      </c>
      <c r="D2210" s="188">
        <v>11.5</v>
      </c>
    </row>
    <row r="2211" spans="1:4" ht="12.75">
      <c r="A2211" s="179" t="s">
        <v>1626</v>
      </c>
      <c r="B2211" s="179" t="s">
        <v>1680</v>
      </c>
      <c r="C2211" s="187">
        <v>7100</v>
      </c>
      <c r="D2211" s="188">
        <v>11.5</v>
      </c>
    </row>
    <row r="2212" spans="1:4" ht="12.75">
      <c r="A2212" s="179" t="s">
        <v>1626</v>
      </c>
      <c r="B2212" s="179" t="s">
        <v>1681</v>
      </c>
      <c r="C2212" s="187">
        <v>7100</v>
      </c>
      <c r="D2212" s="188">
        <v>11.5</v>
      </c>
    </row>
    <row r="2213" spans="1:4" ht="12.75">
      <c r="A2213" s="179" t="s">
        <v>1626</v>
      </c>
      <c r="B2213" s="179" t="s">
        <v>1682</v>
      </c>
      <c r="C2213" s="187">
        <v>7100</v>
      </c>
      <c r="D2213" s="188">
        <v>11.5</v>
      </c>
    </row>
    <row r="2214" spans="1:4" ht="12.75">
      <c r="A2214" s="179" t="s">
        <v>1626</v>
      </c>
      <c r="B2214" s="179" t="s">
        <v>1683</v>
      </c>
      <c r="C2214" s="187">
        <v>8800</v>
      </c>
      <c r="D2214" s="188">
        <v>11.2</v>
      </c>
    </row>
    <row r="2215" spans="1:4" ht="12.75">
      <c r="A2215" s="179" t="s">
        <v>1626</v>
      </c>
      <c r="B2215" s="179" t="s">
        <v>1683</v>
      </c>
      <c r="C2215" s="187">
        <v>9000</v>
      </c>
      <c r="D2215" s="188">
        <v>11.2</v>
      </c>
    </row>
    <row r="2216" spans="1:4" ht="12.75">
      <c r="A2216" s="179" t="s">
        <v>1626</v>
      </c>
      <c r="B2216" s="179" t="s">
        <v>1684</v>
      </c>
      <c r="C2216" s="187">
        <v>8800</v>
      </c>
      <c r="D2216" s="188">
        <v>11.2</v>
      </c>
    </row>
    <row r="2217" spans="1:4" ht="12.75">
      <c r="A2217" s="179" t="s">
        <v>1626</v>
      </c>
      <c r="B2217" s="179" t="s">
        <v>1684</v>
      </c>
      <c r="C2217" s="187">
        <v>9000</v>
      </c>
      <c r="D2217" s="188">
        <v>11.2</v>
      </c>
    </row>
    <row r="2218" spans="1:4" ht="12.75">
      <c r="A2218" s="179" t="s">
        <v>1626</v>
      </c>
      <c r="B2218" s="179" t="s">
        <v>1685</v>
      </c>
      <c r="C2218" s="187">
        <v>8800</v>
      </c>
      <c r="D2218" s="188">
        <v>11.2</v>
      </c>
    </row>
    <row r="2219" spans="1:4" ht="12.75">
      <c r="A2219" s="179" t="s">
        <v>1626</v>
      </c>
      <c r="B2219" s="179" t="s">
        <v>1685</v>
      </c>
      <c r="C2219" s="187">
        <v>9000</v>
      </c>
      <c r="D2219" s="188">
        <v>11.2</v>
      </c>
    </row>
    <row r="2220" spans="1:4" ht="12.75">
      <c r="A2220" s="179" t="s">
        <v>1626</v>
      </c>
      <c r="B2220" s="179" t="s">
        <v>1686</v>
      </c>
      <c r="C2220" s="187">
        <v>8800</v>
      </c>
      <c r="D2220" s="188">
        <v>11.2</v>
      </c>
    </row>
    <row r="2221" spans="1:4" ht="12.75">
      <c r="A2221" s="179" t="s">
        <v>1626</v>
      </c>
      <c r="B2221" s="179" t="s">
        <v>1686</v>
      </c>
      <c r="C2221" s="187">
        <v>9000</v>
      </c>
      <c r="D2221" s="188">
        <v>11.2</v>
      </c>
    </row>
    <row r="2222" spans="1:4" ht="12.75">
      <c r="A2222" s="179" t="s">
        <v>1626</v>
      </c>
      <c r="B2222" s="179" t="s">
        <v>1687</v>
      </c>
      <c r="C2222" s="187">
        <v>9000</v>
      </c>
      <c r="D2222" s="188">
        <v>11.2</v>
      </c>
    </row>
    <row r="2223" spans="1:4" ht="12.75">
      <c r="A2223" s="179" t="s">
        <v>1626</v>
      </c>
      <c r="B2223" s="179" t="s">
        <v>1688</v>
      </c>
      <c r="C2223" s="187">
        <v>9000</v>
      </c>
      <c r="D2223" s="188">
        <v>11.2</v>
      </c>
    </row>
    <row r="2224" spans="1:4" ht="12.75">
      <c r="A2224" s="179" t="s">
        <v>1626</v>
      </c>
      <c r="B2224" s="179" t="s">
        <v>1689</v>
      </c>
      <c r="C2224" s="187">
        <v>9000</v>
      </c>
      <c r="D2224" s="188">
        <v>11.2</v>
      </c>
    </row>
    <row r="2225" spans="1:4" ht="12.75">
      <c r="A2225" s="179" t="s">
        <v>1626</v>
      </c>
      <c r="B2225" s="179" t="s">
        <v>1690</v>
      </c>
      <c r="C2225" s="187">
        <v>9000</v>
      </c>
      <c r="D2225" s="188">
        <v>11.2</v>
      </c>
    </row>
    <row r="2226" spans="1:4" ht="12.75">
      <c r="A2226" s="179" t="s">
        <v>1626</v>
      </c>
      <c r="B2226" s="179" t="s">
        <v>1691</v>
      </c>
      <c r="C2226" s="187">
        <v>11800</v>
      </c>
      <c r="D2226" s="188">
        <v>10.7</v>
      </c>
    </row>
    <row r="2227" spans="1:4" ht="12.75">
      <c r="A2227" s="179" t="s">
        <v>1626</v>
      </c>
      <c r="B2227" s="179" t="s">
        <v>1691</v>
      </c>
      <c r="C2227" s="187">
        <v>12000</v>
      </c>
      <c r="D2227" s="188">
        <v>10.7</v>
      </c>
    </row>
    <row r="2228" spans="1:4" ht="12.75">
      <c r="A2228" s="179" t="s">
        <v>1626</v>
      </c>
      <c r="B2228" s="179" t="s">
        <v>1692</v>
      </c>
      <c r="C2228" s="187">
        <v>11800</v>
      </c>
      <c r="D2228" s="188">
        <v>10.7</v>
      </c>
    </row>
    <row r="2229" spans="1:4" ht="12.75">
      <c r="A2229" s="179" t="s">
        <v>1626</v>
      </c>
      <c r="B2229" s="179" t="s">
        <v>1692</v>
      </c>
      <c r="C2229" s="187">
        <v>12000</v>
      </c>
      <c r="D2229" s="188">
        <v>10.7</v>
      </c>
    </row>
    <row r="2230" spans="1:4" ht="12.75">
      <c r="A2230" s="179" t="s">
        <v>1626</v>
      </c>
      <c r="B2230" s="179" t="s">
        <v>1693</v>
      </c>
      <c r="C2230" s="187">
        <v>11800</v>
      </c>
      <c r="D2230" s="188">
        <v>10.7</v>
      </c>
    </row>
    <row r="2231" spans="1:4" ht="12.75">
      <c r="A2231" s="179" t="s">
        <v>1626</v>
      </c>
      <c r="B2231" s="179" t="s">
        <v>1693</v>
      </c>
      <c r="C2231" s="187">
        <v>12000</v>
      </c>
      <c r="D2231" s="188">
        <v>10.7</v>
      </c>
    </row>
    <row r="2232" spans="1:4" ht="12.75">
      <c r="A2232" s="179" t="s">
        <v>1626</v>
      </c>
      <c r="B2232" s="179" t="s">
        <v>1694</v>
      </c>
      <c r="C2232" s="187">
        <v>11800</v>
      </c>
      <c r="D2232" s="188">
        <v>10.7</v>
      </c>
    </row>
    <row r="2233" spans="1:4" ht="12.75">
      <c r="A2233" s="179" t="s">
        <v>1626</v>
      </c>
      <c r="B2233" s="179" t="s">
        <v>1694</v>
      </c>
      <c r="C2233" s="187">
        <v>12000</v>
      </c>
      <c r="D2233" s="188">
        <v>10.7</v>
      </c>
    </row>
    <row r="2234" spans="1:4" ht="12.75">
      <c r="A2234" s="179" t="s">
        <v>1626</v>
      </c>
      <c r="B2234" s="179" t="s">
        <v>1695</v>
      </c>
      <c r="C2234" s="187">
        <v>12000</v>
      </c>
      <c r="D2234" s="188">
        <v>10.7</v>
      </c>
    </row>
    <row r="2235" spans="1:4" ht="12.75">
      <c r="A2235" s="179" t="s">
        <v>1626</v>
      </c>
      <c r="B2235" s="179" t="s">
        <v>1696</v>
      </c>
      <c r="C2235" s="187">
        <v>12000</v>
      </c>
      <c r="D2235" s="188">
        <v>10.7</v>
      </c>
    </row>
    <row r="2236" spans="1:4" ht="12.75">
      <c r="A2236" s="179" t="s">
        <v>1626</v>
      </c>
      <c r="B2236" s="179" t="s">
        <v>1697</v>
      </c>
      <c r="C2236" s="187">
        <v>12000</v>
      </c>
      <c r="D2236" s="188">
        <v>10.7</v>
      </c>
    </row>
    <row r="2237" spans="1:4" ht="12.75">
      <c r="A2237" s="179" t="s">
        <v>1626</v>
      </c>
      <c r="B2237" s="179" t="s">
        <v>1698</v>
      </c>
      <c r="C2237" s="187">
        <v>12000</v>
      </c>
      <c r="D2237" s="188">
        <v>10.7</v>
      </c>
    </row>
    <row r="2238" spans="1:4" ht="12.75">
      <c r="A2238" s="179" t="s">
        <v>1626</v>
      </c>
      <c r="B2238" s="179" t="s">
        <v>1699</v>
      </c>
      <c r="C2238" s="187">
        <v>13800</v>
      </c>
      <c r="D2238" s="188">
        <v>9.3</v>
      </c>
    </row>
    <row r="2239" spans="1:4" ht="12.75">
      <c r="A2239" s="179" t="s">
        <v>1626</v>
      </c>
      <c r="B2239" s="179" t="s">
        <v>1699</v>
      </c>
      <c r="C2239" s="187">
        <v>14000</v>
      </c>
      <c r="D2239" s="188">
        <v>9.3</v>
      </c>
    </row>
    <row r="2240" spans="1:4" ht="12.75">
      <c r="A2240" s="179" t="s">
        <v>1626</v>
      </c>
      <c r="B2240" s="179" t="s">
        <v>1700</v>
      </c>
      <c r="C2240" s="187">
        <v>13800</v>
      </c>
      <c r="D2240" s="188">
        <v>9.3</v>
      </c>
    </row>
    <row r="2241" spans="1:4" ht="12.75">
      <c r="A2241" s="179" t="s">
        <v>1626</v>
      </c>
      <c r="B2241" s="179" t="s">
        <v>1700</v>
      </c>
      <c r="C2241" s="187">
        <v>14000</v>
      </c>
      <c r="D2241" s="188">
        <v>9.3</v>
      </c>
    </row>
    <row r="2242" spans="1:4" ht="12.75">
      <c r="A2242" s="179" t="s">
        <v>1626</v>
      </c>
      <c r="B2242" s="179" t="s">
        <v>1701</v>
      </c>
      <c r="C2242" s="187">
        <v>13800</v>
      </c>
      <c r="D2242" s="188">
        <v>9.3</v>
      </c>
    </row>
    <row r="2243" spans="1:4" ht="12.75">
      <c r="A2243" s="179" t="s">
        <v>1626</v>
      </c>
      <c r="B2243" s="179" t="s">
        <v>1701</v>
      </c>
      <c r="C2243" s="187">
        <v>14000</v>
      </c>
      <c r="D2243" s="188">
        <v>9.3</v>
      </c>
    </row>
    <row r="2244" spans="1:4" ht="12.75">
      <c r="A2244" s="179" t="s">
        <v>1626</v>
      </c>
      <c r="B2244" s="179" t="s">
        <v>1702</v>
      </c>
      <c r="C2244" s="187">
        <v>13800</v>
      </c>
      <c r="D2244" s="188">
        <v>9.3</v>
      </c>
    </row>
    <row r="2245" spans="1:4" ht="12.75">
      <c r="A2245" s="179" t="s">
        <v>1626</v>
      </c>
      <c r="B2245" s="179" t="s">
        <v>1702</v>
      </c>
      <c r="C2245" s="187">
        <v>14000</v>
      </c>
      <c r="D2245" s="188">
        <v>9.3</v>
      </c>
    </row>
    <row r="2246" spans="1:4" ht="12.75">
      <c r="A2246" s="179" t="s">
        <v>1626</v>
      </c>
      <c r="B2246" s="179" t="s">
        <v>1703</v>
      </c>
      <c r="C2246" s="187">
        <v>14000</v>
      </c>
      <c r="D2246" s="188">
        <v>9.3</v>
      </c>
    </row>
    <row r="2247" spans="1:4" ht="12.75">
      <c r="A2247" s="179" t="s">
        <v>1626</v>
      </c>
      <c r="B2247" s="179" t="s">
        <v>1704</v>
      </c>
      <c r="C2247" s="187">
        <v>14000</v>
      </c>
      <c r="D2247" s="188">
        <v>9.3</v>
      </c>
    </row>
    <row r="2248" spans="1:4" ht="12.75">
      <c r="A2248" s="179" t="s">
        <v>1626</v>
      </c>
      <c r="B2248" s="194" t="s">
        <v>1705</v>
      </c>
      <c r="C2248" s="195">
        <v>14000</v>
      </c>
      <c r="D2248" s="196">
        <v>9.3</v>
      </c>
    </row>
    <row r="2249" spans="1:4" ht="12.75">
      <c r="A2249" s="197" t="s">
        <v>1626</v>
      </c>
      <c r="B2249" s="198" t="s">
        <v>1706</v>
      </c>
      <c r="C2249" s="199">
        <v>14000</v>
      </c>
      <c r="D2249" s="200">
        <v>9.3</v>
      </c>
    </row>
    <row r="2250" spans="1:4" ht="12.75">
      <c r="A2250" s="201" t="s">
        <v>502</v>
      </c>
      <c r="B2250" s="198" t="s">
        <v>1707</v>
      </c>
      <c r="C2250" s="199">
        <v>5800</v>
      </c>
      <c r="D2250" s="200">
        <v>8.3</v>
      </c>
    </row>
    <row r="2251" spans="1:4" ht="12.75">
      <c r="A2251" s="201" t="s">
        <v>502</v>
      </c>
      <c r="B2251" s="198" t="s">
        <v>1708</v>
      </c>
      <c r="C2251" s="199">
        <v>5000</v>
      </c>
      <c r="D2251" s="200">
        <v>8</v>
      </c>
    </row>
    <row r="2252" spans="1:4" ht="12.75">
      <c r="A2252" s="201" t="s">
        <v>502</v>
      </c>
      <c r="B2252" s="198" t="s">
        <v>1709</v>
      </c>
      <c r="C2252" s="199">
        <v>6700</v>
      </c>
      <c r="D2252" s="200">
        <v>8.5</v>
      </c>
    </row>
    <row r="2253" spans="1:4" ht="12.75">
      <c r="A2253" s="201" t="s">
        <v>502</v>
      </c>
      <c r="B2253" s="198" t="s">
        <v>1710</v>
      </c>
      <c r="C2253" s="199">
        <v>8000</v>
      </c>
      <c r="D2253" s="200">
        <v>9</v>
      </c>
    </row>
    <row r="2254" spans="1:4" ht="12.75">
      <c r="A2254" s="201" t="s">
        <v>502</v>
      </c>
      <c r="B2254" s="198" t="s">
        <v>1711</v>
      </c>
      <c r="C2254" s="199">
        <v>12000</v>
      </c>
      <c r="D2254" s="200">
        <v>9</v>
      </c>
    </row>
    <row r="2255" spans="1:4" ht="12.75">
      <c r="A2255" s="201" t="s">
        <v>502</v>
      </c>
      <c r="B2255" s="198" t="s">
        <v>1712</v>
      </c>
      <c r="C2255" s="199">
        <v>18000</v>
      </c>
      <c r="D2255" s="200">
        <v>9</v>
      </c>
    </row>
    <row r="2256" spans="1:4" ht="12.75">
      <c r="A2256" s="201" t="s">
        <v>502</v>
      </c>
      <c r="B2256" s="198" t="s">
        <v>1713</v>
      </c>
      <c r="C2256" s="199">
        <v>8000</v>
      </c>
      <c r="D2256" s="200">
        <v>9.8</v>
      </c>
    </row>
    <row r="2257" spans="1:4" ht="12.75">
      <c r="A2257" s="201" t="s">
        <v>502</v>
      </c>
      <c r="B2257" s="198" t="s">
        <v>1714</v>
      </c>
      <c r="C2257" s="199">
        <v>11800</v>
      </c>
      <c r="D2257" s="200">
        <v>9</v>
      </c>
    </row>
    <row r="2258" spans="1:4" ht="12.75">
      <c r="A2258" s="201" t="s">
        <v>502</v>
      </c>
      <c r="B2258" s="198" t="s">
        <v>1715</v>
      </c>
      <c r="C2258" s="199">
        <v>17800</v>
      </c>
      <c r="D2258" s="200">
        <v>9</v>
      </c>
    </row>
    <row r="2259" spans="1:4" ht="12.75">
      <c r="A2259" s="201" t="s">
        <v>502</v>
      </c>
      <c r="B2259" s="198" t="s">
        <v>1716</v>
      </c>
      <c r="C2259" s="199">
        <v>25000</v>
      </c>
      <c r="D2259" s="200">
        <v>8.2</v>
      </c>
    </row>
    <row r="2260" spans="1:4" ht="12.75">
      <c r="A2260" s="201" t="s">
        <v>502</v>
      </c>
      <c r="B2260" s="202" t="s">
        <v>1358</v>
      </c>
      <c r="C2260" s="203">
        <v>5400</v>
      </c>
      <c r="D2260" s="203">
        <v>10.4</v>
      </c>
    </row>
    <row r="2261" spans="1:4" ht="12.75">
      <c r="A2261" s="201" t="s">
        <v>502</v>
      </c>
      <c r="B2261" s="198" t="s">
        <v>1717</v>
      </c>
      <c r="C2261" s="199">
        <v>5000</v>
      </c>
      <c r="D2261" s="200">
        <v>8</v>
      </c>
    </row>
    <row r="2262" spans="1:4" ht="12.75">
      <c r="A2262" s="201" t="s">
        <v>502</v>
      </c>
      <c r="B2262" s="198" t="s">
        <v>1718</v>
      </c>
      <c r="C2262" s="199">
        <v>6000</v>
      </c>
      <c r="D2262" s="200">
        <v>8.7</v>
      </c>
    </row>
    <row r="2263" spans="1:4" ht="12.75">
      <c r="A2263" s="201" t="s">
        <v>502</v>
      </c>
      <c r="B2263" s="198" t="s">
        <v>1719</v>
      </c>
      <c r="C2263" s="199">
        <v>7000</v>
      </c>
      <c r="D2263" s="200">
        <v>8.5</v>
      </c>
    </row>
    <row r="2264" spans="1:4" ht="12.75">
      <c r="A2264" s="201" t="s">
        <v>502</v>
      </c>
      <c r="B2264" s="198" t="s">
        <v>1720</v>
      </c>
      <c r="C2264" s="199">
        <v>8000</v>
      </c>
      <c r="D2264" s="200">
        <v>9</v>
      </c>
    </row>
    <row r="2265" spans="1:4" ht="12.75">
      <c r="A2265" s="201" t="s">
        <v>502</v>
      </c>
      <c r="B2265" s="198" t="s">
        <v>1721</v>
      </c>
      <c r="C2265" s="199">
        <v>10000</v>
      </c>
      <c r="D2265" s="200">
        <v>9</v>
      </c>
    </row>
    <row r="2266" spans="1:4" ht="12.75">
      <c r="A2266" s="201" t="s">
        <v>502</v>
      </c>
      <c r="B2266" s="198" t="s">
        <v>1722</v>
      </c>
      <c r="C2266" s="199">
        <v>12000</v>
      </c>
      <c r="D2266" s="200">
        <v>9</v>
      </c>
    </row>
    <row r="2267" spans="1:4" ht="12.75">
      <c r="A2267" s="201" t="s">
        <v>502</v>
      </c>
      <c r="B2267" s="198" t="s">
        <v>1723</v>
      </c>
      <c r="C2267" s="199">
        <v>18000</v>
      </c>
      <c r="D2267" s="200">
        <v>9</v>
      </c>
    </row>
    <row r="2268" spans="1:4" ht="12.75">
      <c r="A2268" s="201" t="s">
        <v>502</v>
      </c>
      <c r="B2268" s="198" t="s">
        <v>1724</v>
      </c>
      <c r="C2268" s="199">
        <v>25000</v>
      </c>
      <c r="D2268" s="200">
        <v>8.7</v>
      </c>
    </row>
    <row r="2269" spans="1:4" ht="12.75">
      <c r="A2269" s="201" t="s">
        <v>502</v>
      </c>
      <c r="B2269" s="202" t="s">
        <v>1725</v>
      </c>
      <c r="C2269" s="203">
        <v>5000</v>
      </c>
      <c r="D2269" s="203">
        <v>9.5</v>
      </c>
    </row>
    <row r="2270" spans="1:4" ht="12.75">
      <c r="A2270" s="201" t="s">
        <v>502</v>
      </c>
      <c r="B2270" s="198" t="s">
        <v>1726</v>
      </c>
      <c r="C2270" s="199">
        <v>5200</v>
      </c>
      <c r="D2270" s="200">
        <v>9.9</v>
      </c>
    </row>
    <row r="2271" spans="1:4" ht="12.75">
      <c r="A2271" s="201" t="s">
        <v>502</v>
      </c>
      <c r="B2271" s="204" t="s">
        <v>1726</v>
      </c>
      <c r="C2271" s="205">
        <v>5200</v>
      </c>
      <c r="D2271" s="206">
        <v>9.9</v>
      </c>
    </row>
    <row r="2272" spans="1:4" ht="12.75">
      <c r="A2272" s="201" t="s">
        <v>502</v>
      </c>
      <c r="B2272" s="207" t="s">
        <v>1727</v>
      </c>
      <c r="C2272" s="208">
        <v>5200</v>
      </c>
      <c r="D2272" s="208">
        <v>10</v>
      </c>
    </row>
    <row r="2273" spans="1:4" ht="12.75">
      <c r="A2273" s="201" t="s">
        <v>502</v>
      </c>
      <c r="B2273" s="202" t="s">
        <v>1728</v>
      </c>
      <c r="C2273" s="203">
        <v>5200</v>
      </c>
      <c r="D2273" s="203">
        <v>10</v>
      </c>
    </row>
    <row r="2274" spans="1:4" ht="12.75">
      <c r="A2274" s="201" t="s">
        <v>502</v>
      </c>
      <c r="B2274" s="198" t="s">
        <v>1729</v>
      </c>
      <c r="C2274" s="199">
        <v>6000</v>
      </c>
      <c r="D2274" s="200">
        <v>8.7</v>
      </c>
    </row>
    <row r="2275" spans="1:4" ht="12.75">
      <c r="A2275" s="201" t="s">
        <v>502</v>
      </c>
      <c r="B2275" s="198" t="s">
        <v>1730</v>
      </c>
      <c r="C2275" s="199">
        <v>7000</v>
      </c>
      <c r="D2275" s="200">
        <v>8.5</v>
      </c>
    </row>
    <row r="2276" spans="1:4" ht="12.75">
      <c r="A2276" s="201" t="s">
        <v>502</v>
      </c>
      <c r="B2276" s="198" t="s">
        <v>1731</v>
      </c>
      <c r="C2276" s="199">
        <v>8000</v>
      </c>
      <c r="D2276" s="200">
        <v>10</v>
      </c>
    </row>
    <row r="2277" spans="1:4" ht="12.75">
      <c r="A2277" s="201" t="s">
        <v>502</v>
      </c>
      <c r="B2277" s="204" t="s">
        <v>1731</v>
      </c>
      <c r="C2277" s="205">
        <v>8000</v>
      </c>
      <c r="D2277" s="206">
        <v>10</v>
      </c>
    </row>
    <row r="2278" spans="1:4" ht="12.75">
      <c r="A2278" s="201" t="s">
        <v>502</v>
      </c>
      <c r="B2278" s="198" t="s">
        <v>1732</v>
      </c>
      <c r="C2278" s="199">
        <v>10200</v>
      </c>
      <c r="D2278" s="200">
        <v>10</v>
      </c>
    </row>
    <row r="2279" spans="1:4" ht="12.75">
      <c r="A2279" s="201" t="s">
        <v>502</v>
      </c>
      <c r="B2279" s="204" t="s">
        <v>1732</v>
      </c>
      <c r="C2279" s="205">
        <v>10200</v>
      </c>
      <c r="D2279" s="206">
        <v>10</v>
      </c>
    </row>
    <row r="2280" spans="1:4" ht="12.75">
      <c r="A2280" s="201" t="s">
        <v>502</v>
      </c>
      <c r="B2280" s="198" t="s">
        <v>1733</v>
      </c>
      <c r="C2280" s="199">
        <v>12000</v>
      </c>
      <c r="D2280" s="200">
        <v>9</v>
      </c>
    </row>
    <row r="2281" spans="1:4" ht="12.75">
      <c r="A2281" s="201" t="s">
        <v>502</v>
      </c>
      <c r="B2281" s="198" t="s">
        <v>1734</v>
      </c>
      <c r="C2281" s="199">
        <v>14000</v>
      </c>
      <c r="D2281" s="200">
        <v>10.2</v>
      </c>
    </row>
    <row r="2282" spans="1:4" ht="12.75">
      <c r="A2282" s="201" t="s">
        <v>502</v>
      </c>
      <c r="B2282" s="204" t="s">
        <v>1734</v>
      </c>
      <c r="C2282" s="205">
        <v>14000</v>
      </c>
      <c r="D2282" s="206">
        <v>10.2</v>
      </c>
    </row>
    <row r="2283" spans="1:4" ht="12.75">
      <c r="A2283" s="201" t="s">
        <v>502</v>
      </c>
      <c r="B2283" s="202" t="s">
        <v>1735</v>
      </c>
      <c r="C2283" s="203">
        <v>14000</v>
      </c>
      <c r="D2283" s="203">
        <v>10.2</v>
      </c>
    </row>
    <row r="2284" spans="1:4" ht="12.75">
      <c r="A2284" s="201" t="s">
        <v>502</v>
      </c>
      <c r="B2284" s="202" t="s">
        <v>1736</v>
      </c>
      <c r="C2284" s="203">
        <v>14000</v>
      </c>
      <c r="D2284" s="203">
        <v>10.2</v>
      </c>
    </row>
    <row r="2285" spans="1:4" ht="12.75">
      <c r="A2285" s="201" t="s">
        <v>502</v>
      </c>
      <c r="B2285" s="202" t="s">
        <v>1737</v>
      </c>
      <c r="C2285" s="203">
        <v>14000</v>
      </c>
      <c r="D2285" s="203">
        <v>10.2</v>
      </c>
    </row>
    <row r="2286" spans="1:4" ht="12.75">
      <c r="A2286" s="201" t="s">
        <v>502</v>
      </c>
      <c r="B2286" s="198" t="s">
        <v>1738</v>
      </c>
      <c r="C2286" s="199">
        <v>18000</v>
      </c>
      <c r="D2286" s="200">
        <v>9</v>
      </c>
    </row>
    <row r="2287" spans="1:4" ht="12.75">
      <c r="A2287" s="201" t="s">
        <v>502</v>
      </c>
      <c r="B2287" s="198" t="s">
        <v>1739</v>
      </c>
      <c r="C2287" s="199">
        <v>21000</v>
      </c>
      <c r="D2287" s="200">
        <v>8.2</v>
      </c>
    </row>
    <row r="2288" spans="1:4" ht="12.75">
      <c r="A2288" s="201" t="s">
        <v>502</v>
      </c>
      <c r="B2288" s="198" t="s">
        <v>1740</v>
      </c>
      <c r="C2288" s="199">
        <v>25000</v>
      </c>
      <c r="D2288" s="200">
        <v>8.7</v>
      </c>
    </row>
    <row r="2289" spans="1:4" ht="12.75">
      <c r="A2289" s="201" t="s">
        <v>502</v>
      </c>
      <c r="B2289" s="198" t="s">
        <v>1741</v>
      </c>
      <c r="C2289" s="199">
        <v>29000</v>
      </c>
      <c r="D2289" s="200">
        <v>8.2</v>
      </c>
    </row>
    <row r="2290" spans="1:4" ht="12.75">
      <c r="A2290" s="201" t="s">
        <v>502</v>
      </c>
      <c r="B2290" s="198" t="s">
        <v>1742</v>
      </c>
      <c r="C2290" s="199">
        <v>9800</v>
      </c>
      <c r="D2290" s="200">
        <v>9</v>
      </c>
    </row>
    <row r="2291" spans="1:4" ht="12.75">
      <c r="A2291" s="201" t="s">
        <v>502</v>
      </c>
      <c r="B2291" s="198" t="s">
        <v>1743</v>
      </c>
      <c r="C2291" s="199">
        <v>6000</v>
      </c>
      <c r="D2291" s="200">
        <v>8.7</v>
      </c>
    </row>
    <row r="2292" spans="1:4" ht="12.75">
      <c r="A2292" s="201" t="s">
        <v>502</v>
      </c>
      <c r="B2292" s="198" t="s">
        <v>1744</v>
      </c>
      <c r="C2292" s="199">
        <v>8100</v>
      </c>
      <c r="D2292" s="200">
        <v>9</v>
      </c>
    </row>
    <row r="2293" spans="1:4" ht="12.75">
      <c r="A2293" s="201" t="s">
        <v>502</v>
      </c>
      <c r="B2293" s="198" t="s">
        <v>1745</v>
      </c>
      <c r="C2293" s="199">
        <v>7000</v>
      </c>
      <c r="D2293" s="200">
        <v>8.5</v>
      </c>
    </row>
    <row r="2294" spans="1:4" ht="12.75">
      <c r="A2294" s="201" t="s">
        <v>502</v>
      </c>
      <c r="B2294" s="198" t="s">
        <v>1746</v>
      </c>
      <c r="C2294" s="199">
        <v>5000</v>
      </c>
      <c r="D2294" s="200">
        <v>8</v>
      </c>
    </row>
    <row r="2295" spans="1:4" ht="12.75">
      <c r="A2295" s="201" t="s">
        <v>502</v>
      </c>
      <c r="B2295" s="198" t="s">
        <v>1747</v>
      </c>
      <c r="C2295" s="199">
        <v>8000</v>
      </c>
      <c r="D2295" s="200">
        <v>9</v>
      </c>
    </row>
    <row r="2296" spans="1:4" ht="12.75">
      <c r="A2296" s="201" t="s">
        <v>502</v>
      </c>
      <c r="B2296" s="198" t="s">
        <v>1748</v>
      </c>
      <c r="C2296" s="199">
        <v>10000</v>
      </c>
      <c r="D2296" s="200">
        <v>9</v>
      </c>
    </row>
    <row r="2297" spans="1:4" ht="12.75">
      <c r="A2297" s="201" t="s">
        <v>502</v>
      </c>
      <c r="B2297" s="198" t="s">
        <v>1749</v>
      </c>
      <c r="C2297" s="199">
        <v>12000</v>
      </c>
      <c r="D2297" s="200">
        <v>9</v>
      </c>
    </row>
    <row r="2298" spans="1:4" ht="12.75">
      <c r="A2298" s="201" t="s">
        <v>502</v>
      </c>
      <c r="B2298" s="198" t="s">
        <v>1750</v>
      </c>
      <c r="C2298" s="199">
        <v>18000</v>
      </c>
      <c r="D2298" s="200">
        <v>9</v>
      </c>
    </row>
    <row r="2299" spans="1:4" ht="12.75">
      <c r="A2299" s="201" t="s">
        <v>502</v>
      </c>
      <c r="B2299" s="198" t="s">
        <v>1751</v>
      </c>
      <c r="C2299" s="199">
        <v>25000</v>
      </c>
      <c r="D2299" s="200">
        <v>8.7</v>
      </c>
    </row>
    <row r="2300" spans="1:4" ht="12.75">
      <c r="A2300" s="201" t="s">
        <v>1752</v>
      </c>
      <c r="B2300" s="202" t="s">
        <v>1753</v>
      </c>
      <c r="C2300" s="203">
        <v>6100</v>
      </c>
      <c r="D2300" s="203">
        <v>10</v>
      </c>
    </row>
    <row r="2301" spans="1:4" ht="12.75">
      <c r="A2301" s="201" t="s">
        <v>1752</v>
      </c>
      <c r="B2301" s="198" t="s">
        <v>1754</v>
      </c>
      <c r="C2301" s="199">
        <v>6300</v>
      </c>
      <c r="D2301" s="200">
        <v>10</v>
      </c>
    </row>
    <row r="2302" spans="1:4" ht="12.75">
      <c r="A2302" s="201" t="s">
        <v>1752</v>
      </c>
      <c r="B2302" s="204" t="s">
        <v>1754</v>
      </c>
      <c r="C2302" s="205">
        <v>6300</v>
      </c>
      <c r="D2302" s="206">
        <v>10</v>
      </c>
    </row>
    <row r="2303" spans="1:4" ht="12.75">
      <c r="A2303" s="201" t="s">
        <v>1752</v>
      </c>
      <c r="B2303" s="198" t="s">
        <v>1755</v>
      </c>
      <c r="C2303" s="199">
        <v>7000</v>
      </c>
      <c r="D2303" s="200">
        <v>9.7</v>
      </c>
    </row>
    <row r="2304" spans="1:4" ht="12.75">
      <c r="A2304" s="201" t="s">
        <v>1752</v>
      </c>
      <c r="B2304" s="204" t="s">
        <v>1755</v>
      </c>
      <c r="C2304" s="205">
        <v>7000</v>
      </c>
      <c r="D2304" s="206">
        <v>9.7</v>
      </c>
    </row>
    <row r="2305" spans="1:4" ht="12.75">
      <c r="A2305" s="201" t="s">
        <v>1752</v>
      </c>
      <c r="B2305" s="198" t="s">
        <v>1756</v>
      </c>
      <c r="C2305" s="199">
        <v>5200</v>
      </c>
      <c r="D2305" s="200">
        <v>8.2</v>
      </c>
    </row>
    <row r="2306" spans="1:4" ht="12.75">
      <c r="A2306" s="201" t="s">
        <v>1752</v>
      </c>
      <c r="B2306" s="198" t="s">
        <v>1757</v>
      </c>
      <c r="C2306" s="199">
        <v>5200</v>
      </c>
      <c r="D2306" s="200">
        <v>8.2</v>
      </c>
    </row>
    <row r="2307" spans="1:4" ht="12.75">
      <c r="A2307" s="201" t="s">
        <v>1752</v>
      </c>
      <c r="B2307" s="198" t="s">
        <v>1758</v>
      </c>
      <c r="C2307" s="199">
        <v>5200</v>
      </c>
      <c r="D2307" s="200">
        <v>8.2</v>
      </c>
    </row>
    <row r="2308" spans="1:4" ht="12.75">
      <c r="A2308" s="201" t="s">
        <v>1752</v>
      </c>
      <c r="B2308" s="202" t="s">
        <v>1759</v>
      </c>
      <c r="C2308" s="203">
        <v>5450</v>
      </c>
      <c r="D2308" s="203">
        <v>10</v>
      </c>
    </row>
    <row r="2309" spans="1:4" ht="12.75">
      <c r="A2309" s="201" t="s">
        <v>1752</v>
      </c>
      <c r="B2309" s="202" t="s">
        <v>1760</v>
      </c>
      <c r="C2309" s="203">
        <v>5500</v>
      </c>
      <c r="D2309" s="203">
        <v>10</v>
      </c>
    </row>
    <row r="2310" spans="1:4" ht="12.75">
      <c r="A2310" s="201" t="s">
        <v>1752</v>
      </c>
      <c r="B2310" s="202" t="s">
        <v>1761</v>
      </c>
      <c r="C2310" s="203">
        <v>5500</v>
      </c>
      <c r="D2310" s="203">
        <v>10</v>
      </c>
    </row>
    <row r="2311" spans="1:4" ht="12.75">
      <c r="A2311" s="201" t="s">
        <v>1752</v>
      </c>
      <c r="B2311" s="198" t="s">
        <v>1762</v>
      </c>
      <c r="C2311" s="199">
        <v>5950</v>
      </c>
      <c r="D2311" s="200">
        <v>8.2</v>
      </c>
    </row>
    <row r="2312" spans="1:4" ht="12.75">
      <c r="A2312" s="201" t="s">
        <v>1752</v>
      </c>
      <c r="B2312" s="198" t="s">
        <v>1763</v>
      </c>
      <c r="C2312" s="199">
        <v>6100</v>
      </c>
      <c r="D2312" s="200">
        <v>10</v>
      </c>
    </row>
    <row r="2313" spans="1:4" ht="12.75">
      <c r="A2313" s="201" t="s">
        <v>1752</v>
      </c>
      <c r="B2313" s="204" t="s">
        <v>1763</v>
      </c>
      <c r="C2313" s="205">
        <v>6100</v>
      </c>
      <c r="D2313" s="206">
        <v>10</v>
      </c>
    </row>
    <row r="2314" spans="1:4" ht="12.75">
      <c r="A2314" s="201" t="s">
        <v>1752</v>
      </c>
      <c r="B2314" s="198" t="s">
        <v>1764</v>
      </c>
      <c r="C2314" s="199">
        <v>8200</v>
      </c>
      <c r="D2314" s="200">
        <v>9.2</v>
      </c>
    </row>
    <row r="2315" spans="1:4" ht="12.75">
      <c r="A2315" s="201" t="s">
        <v>1752</v>
      </c>
      <c r="B2315" s="204" t="s">
        <v>1764</v>
      </c>
      <c r="C2315" s="205">
        <v>8200</v>
      </c>
      <c r="D2315" s="206">
        <v>9.2</v>
      </c>
    </row>
    <row r="2316" spans="1:4" ht="12.75">
      <c r="A2316" s="201" t="s">
        <v>1752</v>
      </c>
      <c r="B2316" s="198" t="s">
        <v>1382</v>
      </c>
      <c r="C2316" s="199">
        <v>8200</v>
      </c>
      <c r="D2316" s="200">
        <v>9.2</v>
      </c>
    </row>
    <row r="2317" spans="1:4" ht="12.75">
      <c r="A2317" s="201" t="s">
        <v>1752</v>
      </c>
      <c r="B2317" s="204" t="s">
        <v>1382</v>
      </c>
      <c r="C2317" s="205">
        <v>8200</v>
      </c>
      <c r="D2317" s="206">
        <v>9.2</v>
      </c>
    </row>
    <row r="2318" spans="1:4" ht="12.75">
      <c r="A2318" s="201" t="s">
        <v>1752</v>
      </c>
      <c r="B2318" s="198" t="s">
        <v>1765</v>
      </c>
      <c r="C2318" s="199">
        <v>7000</v>
      </c>
      <c r="D2318" s="200">
        <v>9.1</v>
      </c>
    </row>
    <row r="2319" spans="1:4" ht="12.75">
      <c r="A2319" s="201" t="s">
        <v>1752</v>
      </c>
      <c r="B2319" s="198" t="s">
        <v>1379</v>
      </c>
      <c r="C2319" s="199">
        <v>8000</v>
      </c>
      <c r="D2319" s="200">
        <v>9</v>
      </c>
    </row>
    <row r="2320" spans="1:4" ht="12.75">
      <c r="A2320" s="201" t="s">
        <v>1752</v>
      </c>
      <c r="B2320" s="198" t="s">
        <v>1383</v>
      </c>
      <c r="C2320" s="199">
        <v>8300</v>
      </c>
      <c r="D2320" s="200">
        <v>8.7</v>
      </c>
    </row>
    <row r="2321" spans="1:4" ht="12.75">
      <c r="A2321" s="201" t="s">
        <v>1752</v>
      </c>
      <c r="B2321" s="198" t="s">
        <v>1383</v>
      </c>
      <c r="C2321" s="199">
        <v>8500</v>
      </c>
      <c r="D2321" s="200">
        <v>8.7</v>
      </c>
    </row>
    <row r="2322" spans="1:4" ht="12.75">
      <c r="A2322" s="201" t="s">
        <v>1752</v>
      </c>
      <c r="B2322" s="198" t="s">
        <v>1766</v>
      </c>
      <c r="C2322" s="199">
        <v>8400</v>
      </c>
      <c r="D2322" s="200">
        <v>8.8</v>
      </c>
    </row>
    <row r="2323" spans="1:4" ht="12.75">
      <c r="A2323" s="201" t="s">
        <v>1752</v>
      </c>
      <c r="B2323" s="198" t="s">
        <v>1766</v>
      </c>
      <c r="C2323" s="199">
        <v>8700</v>
      </c>
      <c r="D2323" s="200">
        <v>8.8</v>
      </c>
    </row>
    <row r="2324" spans="1:4" ht="12.75">
      <c r="A2324" s="201" t="s">
        <v>1752</v>
      </c>
      <c r="B2324" s="198" t="s">
        <v>1767</v>
      </c>
      <c r="C2324" s="199">
        <v>8800</v>
      </c>
      <c r="D2324" s="200">
        <v>9</v>
      </c>
    </row>
    <row r="2325" spans="1:4" ht="12.75">
      <c r="A2325" s="201" t="s">
        <v>1752</v>
      </c>
      <c r="B2325" s="198" t="s">
        <v>1767</v>
      </c>
      <c r="C2325" s="199">
        <v>8900</v>
      </c>
      <c r="D2325" s="200">
        <v>9</v>
      </c>
    </row>
    <row r="2326" spans="1:4" ht="12.75">
      <c r="A2326" s="201" t="s">
        <v>1752</v>
      </c>
      <c r="B2326" s="198" t="s">
        <v>1768</v>
      </c>
      <c r="C2326" s="199">
        <v>8800</v>
      </c>
      <c r="D2326" s="200">
        <v>9</v>
      </c>
    </row>
    <row r="2327" spans="1:4" ht="12.75">
      <c r="A2327" s="201" t="s">
        <v>1752</v>
      </c>
      <c r="B2327" s="198" t="s">
        <v>1768</v>
      </c>
      <c r="C2327" s="199">
        <v>8900</v>
      </c>
      <c r="D2327" s="200">
        <v>9</v>
      </c>
    </row>
    <row r="2328" spans="1:4" ht="12.75">
      <c r="A2328" s="201" t="s">
        <v>1752</v>
      </c>
      <c r="B2328" s="198" t="s">
        <v>1769</v>
      </c>
      <c r="C2328" s="199">
        <v>10100</v>
      </c>
      <c r="D2328" s="200">
        <v>8.6</v>
      </c>
    </row>
    <row r="2329" spans="1:4" ht="12.75">
      <c r="A2329" s="201" t="s">
        <v>1752</v>
      </c>
      <c r="B2329" s="198" t="s">
        <v>1770</v>
      </c>
      <c r="C2329" s="199">
        <v>10600</v>
      </c>
      <c r="D2329" s="200">
        <v>8.5</v>
      </c>
    </row>
    <row r="2330" spans="1:4" ht="12.75">
      <c r="A2330" s="201" t="s">
        <v>1752</v>
      </c>
      <c r="B2330" s="198" t="s">
        <v>1770</v>
      </c>
      <c r="C2330" s="199">
        <v>10700</v>
      </c>
      <c r="D2330" s="200">
        <v>8.5</v>
      </c>
    </row>
    <row r="2331" spans="1:4" ht="12.75">
      <c r="A2331" s="201" t="s">
        <v>1752</v>
      </c>
      <c r="B2331" s="198" t="s">
        <v>1771</v>
      </c>
      <c r="C2331" s="199">
        <v>10600</v>
      </c>
      <c r="D2331" s="200">
        <v>8.5</v>
      </c>
    </row>
    <row r="2332" spans="1:4" ht="12.75">
      <c r="A2332" s="201" t="s">
        <v>1752</v>
      </c>
      <c r="B2332" s="198" t="s">
        <v>1771</v>
      </c>
      <c r="C2332" s="199">
        <v>10700</v>
      </c>
      <c r="D2332" s="200">
        <v>8.5</v>
      </c>
    </row>
    <row r="2333" spans="1:4" ht="12.75">
      <c r="A2333" s="201" t="s">
        <v>1752</v>
      </c>
      <c r="B2333" s="202" t="s">
        <v>1360</v>
      </c>
      <c r="C2333" s="203">
        <v>8000</v>
      </c>
      <c r="D2333" s="203">
        <v>10.5</v>
      </c>
    </row>
    <row r="2334" spans="1:4" ht="12.75">
      <c r="A2334" s="201" t="s">
        <v>1752</v>
      </c>
      <c r="B2334" s="198" t="s">
        <v>1772</v>
      </c>
      <c r="C2334" s="199">
        <v>7600</v>
      </c>
      <c r="D2334" s="200">
        <v>8.7</v>
      </c>
    </row>
    <row r="2335" spans="1:4" ht="12.75">
      <c r="A2335" s="201" t="s">
        <v>1752</v>
      </c>
      <c r="B2335" s="198" t="s">
        <v>1773</v>
      </c>
      <c r="C2335" s="199">
        <v>10000</v>
      </c>
      <c r="D2335" s="200">
        <v>9</v>
      </c>
    </row>
    <row r="2336" spans="1:4" ht="12.75">
      <c r="A2336" s="201" t="s">
        <v>1752</v>
      </c>
      <c r="B2336" s="198" t="s">
        <v>1774</v>
      </c>
      <c r="C2336" s="199">
        <v>9800</v>
      </c>
      <c r="D2336" s="200">
        <v>9.3</v>
      </c>
    </row>
    <row r="2337" spans="1:4" ht="12.75">
      <c r="A2337" s="201" t="s">
        <v>1752</v>
      </c>
      <c r="B2337" s="204" t="s">
        <v>1774</v>
      </c>
      <c r="C2337" s="205">
        <v>9800</v>
      </c>
      <c r="D2337" s="206">
        <v>9.3</v>
      </c>
    </row>
    <row r="2338" spans="1:4" ht="12.75">
      <c r="A2338" s="201" t="s">
        <v>1752</v>
      </c>
      <c r="B2338" s="198" t="s">
        <v>1775</v>
      </c>
      <c r="C2338" s="199">
        <v>10200</v>
      </c>
      <c r="D2338" s="200">
        <v>9.5</v>
      </c>
    </row>
    <row r="2339" spans="1:4" ht="12.75">
      <c r="A2339" s="201" t="s">
        <v>1752</v>
      </c>
      <c r="B2339" s="204" t="s">
        <v>1775</v>
      </c>
      <c r="C2339" s="205">
        <v>10200</v>
      </c>
      <c r="D2339" s="206">
        <v>9.5</v>
      </c>
    </row>
    <row r="2340" spans="1:4" ht="12.75">
      <c r="A2340" s="201" t="s">
        <v>1752</v>
      </c>
      <c r="B2340" s="198" t="s">
        <v>1776</v>
      </c>
      <c r="C2340" s="199">
        <v>10600</v>
      </c>
      <c r="D2340" s="200">
        <v>10</v>
      </c>
    </row>
    <row r="2341" spans="1:4" ht="12.75">
      <c r="A2341" s="201" t="s">
        <v>1752</v>
      </c>
      <c r="B2341" s="204" t="s">
        <v>1776</v>
      </c>
      <c r="C2341" s="205">
        <v>10600</v>
      </c>
      <c r="D2341" s="206">
        <v>10</v>
      </c>
    </row>
    <row r="2342" spans="1:4" ht="12.75">
      <c r="A2342" s="201" t="s">
        <v>1752</v>
      </c>
      <c r="B2342" s="198" t="s">
        <v>1777</v>
      </c>
      <c r="C2342" s="199">
        <v>12000</v>
      </c>
      <c r="D2342" s="200">
        <v>9</v>
      </c>
    </row>
    <row r="2343" spans="1:4" ht="12.75">
      <c r="A2343" s="201" t="s">
        <v>1752</v>
      </c>
      <c r="B2343" s="198" t="s">
        <v>1778</v>
      </c>
      <c r="C2343" s="199">
        <v>12000</v>
      </c>
      <c r="D2343" s="200">
        <v>9</v>
      </c>
    </row>
    <row r="2344" spans="1:4" ht="12.75">
      <c r="A2344" s="201" t="s">
        <v>1752</v>
      </c>
      <c r="B2344" s="202" t="s">
        <v>1779</v>
      </c>
      <c r="C2344" s="203">
        <v>15000</v>
      </c>
      <c r="D2344" s="203">
        <v>10.5</v>
      </c>
    </row>
    <row r="2345" spans="1:4" ht="12.75">
      <c r="A2345" s="201" t="s">
        <v>1752</v>
      </c>
      <c r="B2345" s="202" t="s">
        <v>1780</v>
      </c>
      <c r="C2345" s="203">
        <v>15000</v>
      </c>
      <c r="D2345" s="203">
        <v>10.4</v>
      </c>
    </row>
    <row r="2346" spans="1:4" ht="12.75">
      <c r="A2346" s="201" t="s">
        <v>1752</v>
      </c>
      <c r="B2346" s="198" t="s">
        <v>1781</v>
      </c>
      <c r="C2346" s="199">
        <v>17600</v>
      </c>
      <c r="D2346" s="200">
        <v>9.5</v>
      </c>
    </row>
    <row r="2347" spans="1:4" ht="12.75">
      <c r="A2347" s="201" t="s">
        <v>1752</v>
      </c>
      <c r="B2347" s="198" t="s">
        <v>1781</v>
      </c>
      <c r="C2347" s="199">
        <v>18000</v>
      </c>
      <c r="D2347" s="200">
        <v>9.5</v>
      </c>
    </row>
    <row r="2348" spans="1:4" ht="12.75">
      <c r="A2348" s="201" t="s">
        <v>1752</v>
      </c>
      <c r="B2348" s="204" t="s">
        <v>1781</v>
      </c>
      <c r="C2348" s="205">
        <v>18000</v>
      </c>
      <c r="D2348" s="206">
        <v>9.5</v>
      </c>
    </row>
    <row r="2349" spans="1:4" ht="12.75">
      <c r="A2349" s="201" t="s">
        <v>1752</v>
      </c>
      <c r="B2349" s="198" t="s">
        <v>1782</v>
      </c>
      <c r="C2349" s="199">
        <v>17600</v>
      </c>
      <c r="D2349" s="200">
        <v>9.5</v>
      </c>
    </row>
    <row r="2350" spans="1:4" ht="12.75">
      <c r="A2350" s="201" t="s">
        <v>1752</v>
      </c>
      <c r="B2350" s="198" t="s">
        <v>1782</v>
      </c>
      <c r="C2350" s="199">
        <v>18000</v>
      </c>
      <c r="D2350" s="200">
        <v>9.5</v>
      </c>
    </row>
    <row r="2351" spans="1:4" ht="12.75">
      <c r="A2351" s="201" t="s">
        <v>1752</v>
      </c>
      <c r="B2351" s="204" t="s">
        <v>1782</v>
      </c>
      <c r="C2351" s="205">
        <v>18000</v>
      </c>
      <c r="D2351" s="206">
        <v>9.5</v>
      </c>
    </row>
    <row r="2352" spans="1:4" ht="12.75">
      <c r="A2352" s="201" t="s">
        <v>1752</v>
      </c>
      <c r="B2352" s="198" t="s">
        <v>1783</v>
      </c>
      <c r="C2352" s="199">
        <v>17600</v>
      </c>
      <c r="D2352" s="200">
        <v>9.5</v>
      </c>
    </row>
    <row r="2353" spans="1:4" ht="12.75">
      <c r="A2353" s="201" t="s">
        <v>1752</v>
      </c>
      <c r="B2353" s="198" t="s">
        <v>1783</v>
      </c>
      <c r="C2353" s="199">
        <v>18000</v>
      </c>
      <c r="D2353" s="200">
        <v>9.5</v>
      </c>
    </row>
    <row r="2354" spans="1:4" ht="12.75">
      <c r="A2354" s="201" t="s">
        <v>1752</v>
      </c>
      <c r="B2354" s="198" t="s">
        <v>1784</v>
      </c>
      <c r="C2354" s="199">
        <v>21700</v>
      </c>
      <c r="D2354" s="200">
        <v>8.2</v>
      </c>
    </row>
    <row r="2355" spans="1:4" ht="12.75">
      <c r="A2355" s="201" t="s">
        <v>1752</v>
      </c>
      <c r="B2355" s="198" t="s">
        <v>1784</v>
      </c>
      <c r="C2355" s="199">
        <v>22000</v>
      </c>
      <c r="D2355" s="200">
        <v>8.2</v>
      </c>
    </row>
    <row r="2356" spans="1:4" ht="12.75">
      <c r="A2356" s="201" t="s">
        <v>1752</v>
      </c>
      <c r="B2356" s="198" t="s">
        <v>1785</v>
      </c>
      <c r="C2356" s="199">
        <v>24700</v>
      </c>
      <c r="D2356" s="200">
        <v>8.7</v>
      </c>
    </row>
    <row r="2357" spans="1:4" ht="12.75">
      <c r="A2357" s="201" t="s">
        <v>1752</v>
      </c>
      <c r="B2357" s="198" t="s">
        <v>1785</v>
      </c>
      <c r="C2357" s="199">
        <v>25000</v>
      </c>
      <c r="D2357" s="200">
        <v>8.7</v>
      </c>
    </row>
    <row r="2358" spans="1:4" ht="12.75">
      <c r="A2358" s="201" t="s">
        <v>1752</v>
      </c>
      <c r="B2358" s="202" t="s">
        <v>1786</v>
      </c>
      <c r="C2358" s="203">
        <v>15000</v>
      </c>
      <c r="D2358" s="203">
        <v>10.4</v>
      </c>
    </row>
    <row r="2359" spans="1:4" ht="12.75">
      <c r="A2359" s="201" t="s">
        <v>1752</v>
      </c>
      <c r="B2359" s="198" t="s">
        <v>1787</v>
      </c>
      <c r="C2359" s="199">
        <v>15000</v>
      </c>
      <c r="D2359" s="200">
        <v>10.5</v>
      </c>
    </row>
    <row r="2360" spans="1:4" ht="12.75">
      <c r="A2360" s="201" t="s">
        <v>1752</v>
      </c>
      <c r="B2360" s="204" t="s">
        <v>1787</v>
      </c>
      <c r="C2360" s="205">
        <v>15000</v>
      </c>
      <c r="D2360" s="206">
        <v>10.5</v>
      </c>
    </row>
    <row r="2361" spans="1:4" ht="12.75">
      <c r="A2361" s="201" t="s">
        <v>1752</v>
      </c>
      <c r="B2361" s="202" t="s">
        <v>1787</v>
      </c>
      <c r="C2361" s="203">
        <v>15000</v>
      </c>
      <c r="D2361" s="203">
        <v>10.4</v>
      </c>
    </row>
    <row r="2362" spans="1:4" ht="12.75">
      <c r="A2362" s="197" t="s">
        <v>1788</v>
      </c>
      <c r="B2362" s="198" t="s">
        <v>1789</v>
      </c>
      <c r="C2362" s="199">
        <v>5000</v>
      </c>
      <c r="D2362" s="200">
        <v>8</v>
      </c>
    </row>
    <row r="2363" spans="1:4" ht="12.75">
      <c r="A2363" s="197" t="s">
        <v>1790</v>
      </c>
      <c r="B2363" s="198" t="s">
        <v>1791</v>
      </c>
      <c r="C2363" s="199">
        <v>8000</v>
      </c>
      <c r="D2363" s="200">
        <v>9</v>
      </c>
    </row>
    <row r="2364" spans="1:4" ht="12.75">
      <c r="A2364" s="197" t="s">
        <v>1790</v>
      </c>
      <c r="B2364" s="198" t="s">
        <v>1792</v>
      </c>
      <c r="C2364" s="199">
        <v>8800</v>
      </c>
      <c r="D2364" s="200">
        <v>9</v>
      </c>
    </row>
    <row r="2365" spans="1:4" ht="12.75">
      <c r="A2365" s="197" t="s">
        <v>1790</v>
      </c>
      <c r="B2365" s="198" t="s">
        <v>1792</v>
      </c>
      <c r="C2365" s="199">
        <v>8900</v>
      </c>
      <c r="D2365" s="200">
        <v>9</v>
      </c>
    </row>
    <row r="2366" spans="1:4" ht="12.75">
      <c r="A2366" s="197" t="s">
        <v>1790</v>
      </c>
      <c r="B2366" s="198" t="s">
        <v>1793</v>
      </c>
      <c r="C2366" s="199">
        <v>10600</v>
      </c>
      <c r="D2366" s="200">
        <v>8.5</v>
      </c>
    </row>
    <row r="2367" spans="1:4" ht="12.75">
      <c r="A2367" s="197" t="s">
        <v>1790</v>
      </c>
      <c r="B2367" s="198" t="s">
        <v>1793</v>
      </c>
      <c r="C2367" s="199">
        <v>10700</v>
      </c>
      <c r="D2367" s="200">
        <v>8.5</v>
      </c>
    </row>
    <row r="2368" spans="1:4" ht="12.75">
      <c r="A2368" s="197" t="s">
        <v>1790</v>
      </c>
      <c r="B2368" s="198" t="s">
        <v>1794</v>
      </c>
      <c r="C2368" s="199">
        <v>8800</v>
      </c>
      <c r="D2368" s="200">
        <v>9</v>
      </c>
    </row>
    <row r="2369" spans="1:4" ht="12.75">
      <c r="A2369" s="197" t="s">
        <v>1790</v>
      </c>
      <c r="B2369" s="198" t="s">
        <v>1794</v>
      </c>
      <c r="C2369" s="199">
        <v>8900</v>
      </c>
      <c r="D2369" s="200">
        <v>9</v>
      </c>
    </row>
    <row r="2370" spans="1:4" ht="12.75">
      <c r="A2370" s="197" t="s">
        <v>1790</v>
      </c>
      <c r="B2370" s="198" t="s">
        <v>1795</v>
      </c>
      <c r="C2370" s="199">
        <v>10600</v>
      </c>
      <c r="D2370" s="200">
        <v>8.5</v>
      </c>
    </row>
    <row r="2371" spans="1:4" ht="12.75">
      <c r="A2371" s="197" t="s">
        <v>1790</v>
      </c>
      <c r="B2371" s="198" t="s">
        <v>1795</v>
      </c>
      <c r="C2371" s="199">
        <v>10700</v>
      </c>
      <c r="D2371" s="200">
        <v>8.5</v>
      </c>
    </row>
    <row r="2372" ht="12.75">
      <c r="D2372" s="95"/>
    </row>
    <row r="2373" ht="12.75">
      <c r="D2373" s="95"/>
    </row>
    <row r="2374" ht="12.75">
      <c r="D2374" s="95"/>
    </row>
    <row r="2375" ht="12.75">
      <c r="D2375" s="95"/>
    </row>
    <row r="2376" ht="12.75">
      <c r="D2376" s="95"/>
    </row>
    <row r="2377" ht="12.75">
      <c r="D2377" s="95"/>
    </row>
    <row r="2378" ht="12.75">
      <c r="D2378" s="95"/>
    </row>
    <row r="2379" ht="12.75">
      <c r="D2379" s="95"/>
    </row>
    <row r="2380" ht="12.75">
      <c r="D2380" s="95"/>
    </row>
    <row r="2381" ht="12.75">
      <c r="D2381" s="95"/>
    </row>
    <row r="2382" ht="12.75">
      <c r="D2382" s="95"/>
    </row>
    <row r="2383" ht="12.75">
      <c r="D2383" s="95"/>
    </row>
    <row r="2384" ht="12.75">
      <c r="D2384" s="95"/>
    </row>
    <row r="2385" ht="12.75">
      <c r="D2385" s="95"/>
    </row>
    <row r="2386" ht="12.75">
      <c r="D2386" s="95"/>
    </row>
    <row r="2387" ht="12.75">
      <c r="D2387" s="95"/>
    </row>
    <row r="2388" ht="12.75">
      <c r="D2388" s="95"/>
    </row>
    <row r="2389" ht="12.75">
      <c r="D2389" s="95"/>
    </row>
    <row r="2390" ht="12.75">
      <c r="D2390" s="95"/>
    </row>
    <row r="2391" ht="12.75">
      <c r="D2391" s="95"/>
    </row>
    <row r="2392" ht="12.75">
      <c r="D2392" s="95"/>
    </row>
    <row r="2393" ht="12.75">
      <c r="D2393" s="95"/>
    </row>
    <row r="2394" ht="12.75">
      <c r="D2394" s="95"/>
    </row>
    <row r="2395" ht="12.75">
      <c r="D2395" s="95"/>
    </row>
    <row r="2396" ht="12.75">
      <c r="D2396" s="95"/>
    </row>
    <row r="2397" ht="12.75">
      <c r="D2397" s="95"/>
    </row>
    <row r="2398" ht="12.75">
      <c r="D2398" s="95"/>
    </row>
    <row r="2399" ht="12.75">
      <c r="D2399" s="95"/>
    </row>
    <row r="2400" ht="12.75">
      <c r="D2400" s="95"/>
    </row>
    <row r="2401" ht="12.75">
      <c r="D2401" s="95"/>
    </row>
    <row r="2402" ht="12.75">
      <c r="D2402" s="95"/>
    </row>
    <row r="2403" ht="12.75">
      <c r="D2403" s="95"/>
    </row>
    <row r="2404" ht="12.75">
      <c r="D2404" s="95"/>
    </row>
    <row r="2405" ht="12.75">
      <c r="D2405" s="95"/>
    </row>
    <row r="2406" ht="12.75">
      <c r="D2406" s="95"/>
    </row>
    <row r="2407" ht="12.75">
      <c r="D2407" s="95"/>
    </row>
    <row r="2408" ht="12.75">
      <c r="D2408" s="95"/>
    </row>
    <row r="2409" ht="12.75">
      <c r="D2409" s="95"/>
    </row>
    <row r="2410" ht="12.75">
      <c r="D2410" s="95"/>
    </row>
    <row r="2411" ht="12.75">
      <c r="D2411" s="95"/>
    </row>
    <row r="2412" ht="12.75">
      <c r="D2412" s="95"/>
    </row>
    <row r="2413" ht="12.75">
      <c r="D2413" s="95"/>
    </row>
    <row r="2414" ht="12.75">
      <c r="D2414" s="95"/>
    </row>
    <row r="2415" ht="12.75">
      <c r="D2415" s="95"/>
    </row>
    <row r="2416" ht="12.75">
      <c r="D2416" s="95"/>
    </row>
    <row r="2417" ht="12.75">
      <c r="D2417" s="95"/>
    </row>
    <row r="2418" ht="12.75">
      <c r="D2418" s="95"/>
    </row>
    <row r="2419" ht="12.75">
      <c r="D2419" s="95"/>
    </row>
    <row r="2420" ht="12.75">
      <c r="D2420" s="95"/>
    </row>
    <row r="2421" ht="12.75">
      <c r="D2421" s="95"/>
    </row>
    <row r="2422" ht="12.75">
      <c r="D2422" s="95"/>
    </row>
    <row r="2423" ht="12.75">
      <c r="D2423" s="95"/>
    </row>
    <row r="2424" ht="12.75">
      <c r="D2424" s="95"/>
    </row>
    <row r="2425" ht="12.75">
      <c r="D2425" s="95"/>
    </row>
    <row r="2426" ht="12.75">
      <c r="D2426" s="95"/>
    </row>
    <row r="2427" ht="12.75">
      <c r="D2427" s="95"/>
    </row>
    <row r="2428" ht="12.75">
      <c r="D2428" s="95"/>
    </row>
    <row r="2429" ht="12.75">
      <c r="D2429" s="95"/>
    </row>
    <row r="2430" ht="12.75">
      <c r="D2430" s="95"/>
    </row>
    <row r="2431" ht="12.75">
      <c r="D2431" s="95"/>
    </row>
    <row r="2432" ht="12.75">
      <c r="D2432" s="95"/>
    </row>
    <row r="2433" ht="12.75">
      <c r="D2433" s="95"/>
    </row>
    <row r="2434" ht="12.75">
      <c r="D2434" s="95"/>
    </row>
    <row r="2435" ht="12.75">
      <c r="D2435" s="95"/>
    </row>
    <row r="2436" ht="12.75">
      <c r="D2436" s="95"/>
    </row>
    <row r="2437" ht="12.75">
      <c r="D2437" s="95"/>
    </row>
    <row r="2438" ht="12.75">
      <c r="D2438" s="95"/>
    </row>
    <row r="2439" ht="12.75">
      <c r="D2439" s="95"/>
    </row>
    <row r="2440" ht="12.75">
      <c r="D2440" s="95"/>
    </row>
    <row r="2441" ht="12.75">
      <c r="D2441" s="95"/>
    </row>
    <row r="2442" ht="12.75">
      <c r="D2442" s="95"/>
    </row>
    <row r="2443" ht="12.75">
      <c r="D2443" s="95"/>
    </row>
    <row r="2444" ht="12.75">
      <c r="D2444" s="95"/>
    </row>
    <row r="2445" ht="12.75">
      <c r="D2445" s="95"/>
    </row>
    <row r="2446" ht="12.75">
      <c r="D2446" s="95"/>
    </row>
    <row r="2447" ht="12.75">
      <c r="D2447" s="95"/>
    </row>
    <row r="2448" ht="12.75">
      <c r="D2448" s="95"/>
    </row>
    <row r="2449" ht="12.75">
      <c r="D2449" s="95"/>
    </row>
    <row r="2450" ht="12.75">
      <c r="D2450" s="95"/>
    </row>
    <row r="2451" ht="12.75">
      <c r="D2451" s="95"/>
    </row>
    <row r="2452" ht="12.75">
      <c r="D2452" s="95"/>
    </row>
    <row r="2453" ht="12.75">
      <c r="D2453" s="95"/>
    </row>
    <row r="2454" ht="12.75">
      <c r="D2454" s="95"/>
    </row>
    <row r="2455" ht="12.75">
      <c r="D2455" s="95"/>
    </row>
    <row r="2456" ht="12.75">
      <c r="D2456" s="95"/>
    </row>
    <row r="2457" ht="12.75">
      <c r="D2457" s="95"/>
    </row>
    <row r="2458" ht="12.75">
      <c r="D2458" s="95"/>
    </row>
    <row r="2459" ht="12.75">
      <c r="D2459" s="95"/>
    </row>
    <row r="2460" ht="12.75">
      <c r="D2460" s="95"/>
    </row>
    <row r="2461" ht="12.75">
      <c r="D2461" s="95"/>
    </row>
    <row r="2462" ht="12.75">
      <c r="D2462" s="95"/>
    </row>
    <row r="2463" ht="12.75">
      <c r="D2463" s="95"/>
    </row>
    <row r="2464" ht="12.75">
      <c r="D2464" s="95"/>
    </row>
    <row r="2465" ht="12.75">
      <c r="D2465" s="95"/>
    </row>
    <row r="2466" ht="12.75">
      <c r="D2466" s="95"/>
    </row>
    <row r="2467" ht="12.75">
      <c r="D2467" s="95"/>
    </row>
    <row r="2468" ht="12.75">
      <c r="D2468" s="95"/>
    </row>
    <row r="2469" ht="12.75">
      <c r="D2469" s="95"/>
    </row>
    <row r="2470" ht="12.75">
      <c r="D2470" s="95"/>
    </row>
    <row r="2471" ht="12.75">
      <c r="D2471" s="95"/>
    </row>
    <row r="2472" ht="12.75">
      <c r="D2472" s="95"/>
    </row>
    <row r="2473" ht="12.75">
      <c r="D2473" s="95"/>
    </row>
    <row r="2474" ht="12.75">
      <c r="D2474" s="95"/>
    </row>
    <row r="2475" ht="12.75">
      <c r="D2475" s="95"/>
    </row>
    <row r="2476" ht="12.75">
      <c r="D2476" s="95"/>
    </row>
    <row r="2477" ht="12.75">
      <c r="D2477" s="95"/>
    </row>
    <row r="2478" ht="12.75">
      <c r="D2478" s="95"/>
    </row>
    <row r="2479" ht="12.75">
      <c r="D2479" s="95"/>
    </row>
    <row r="2480" ht="12.75">
      <c r="D2480" s="95"/>
    </row>
    <row r="2481" ht="12.75">
      <c r="D2481" s="95"/>
    </row>
    <row r="2482" ht="12.75">
      <c r="D2482" s="95"/>
    </row>
    <row r="2483" ht="12.75">
      <c r="D2483" s="95"/>
    </row>
    <row r="2484" ht="12.75">
      <c r="D2484" s="95"/>
    </row>
    <row r="2485" ht="12.75">
      <c r="D2485" s="95"/>
    </row>
    <row r="2486" ht="12.75">
      <c r="D2486" s="95"/>
    </row>
    <row r="2487" ht="12.75">
      <c r="D2487" s="95"/>
    </row>
    <row r="2488" ht="12.75">
      <c r="D2488" s="95"/>
    </row>
    <row r="2489" ht="12.75">
      <c r="D2489" s="95"/>
    </row>
    <row r="2490" ht="12.75">
      <c r="D2490" s="95"/>
    </row>
    <row r="2491" ht="12.75">
      <c r="D2491" s="95"/>
    </row>
    <row r="2492" ht="12.75">
      <c r="D2492" s="95"/>
    </row>
    <row r="2493" ht="12.75">
      <c r="D2493" s="95"/>
    </row>
    <row r="2494" ht="12.75">
      <c r="D2494" s="95"/>
    </row>
    <row r="2495" ht="12.75">
      <c r="D2495" s="95"/>
    </row>
    <row r="2496" ht="12.75">
      <c r="D2496" s="95"/>
    </row>
    <row r="2497" ht="12.75">
      <c r="D2497" s="95"/>
    </row>
    <row r="2498" ht="12.75">
      <c r="D2498" s="95"/>
    </row>
    <row r="2499" ht="12.75">
      <c r="D2499" s="95"/>
    </row>
    <row r="2500" ht="12.75">
      <c r="D2500" s="95"/>
    </row>
    <row r="2501" ht="12.75">
      <c r="D2501" s="95"/>
    </row>
    <row r="2502" ht="12.75">
      <c r="D2502" s="95"/>
    </row>
    <row r="2503" ht="12.75">
      <c r="D2503" s="95"/>
    </row>
    <row r="2504" ht="12.75">
      <c r="D2504" s="95"/>
    </row>
    <row r="2505" ht="12.75">
      <c r="D2505" s="95"/>
    </row>
    <row r="2506" ht="12.75">
      <c r="D2506" s="95"/>
    </row>
    <row r="2507" ht="12.75">
      <c r="D2507" s="95"/>
    </row>
    <row r="2508" ht="12.75">
      <c r="D2508" s="95"/>
    </row>
    <row r="2509" ht="12.75">
      <c r="D2509" s="95"/>
    </row>
    <row r="2510" ht="12.75">
      <c r="D2510" s="95"/>
    </row>
    <row r="2511" ht="12.75">
      <c r="D2511" s="95"/>
    </row>
    <row r="2512" ht="12.75">
      <c r="D2512" s="95"/>
    </row>
    <row r="2513" ht="12.75">
      <c r="D2513" s="95"/>
    </row>
    <row r="2514" ht="12.75">
      <c r="D2514" s="95"/>
    </row>
    <row r="2515" ht="12.75">
      <c r="D2515" s="95"/>
    </row>
    <row r="2516" ht="12.75">
      <c r="D2516" s="95"/>
    </row>
    <row r="2517" ht="12.75">
      <c r="D2517" s="95"/>
    </row>
    <row r="2518" ht="12.75">
      <c r="D2518" s="95"/>
    </row>
    <row r="2519" ht="12.75">
      <c r="D2519" s="95"/>
    </row>
    <row r="2520" ht="12.75">
      <c r="D2520" s="95"/>
    </row>
    <row r="2521" ht="12.75">
      <c r="D2521" s="95"/>
    </row>
    <row r="2522" ht="12.75">
      <c r="D2522" s="95"/>
    </row>
    <row r="2523" ht="12.75">
      <c r="D2523" s="95"/>
    </row>
    <row r="2524" ht="12.75">
      <c r="D2524" s="95"/>
    </row>
    <row r="2525" ht="12.75">
      <c r="D2525" s="95"/>
    </row>
    <row r="2526" ht="12.75">
      <c r="D2526" s="95"/>
    </row>
    <row r="2527" ht="12.75">
      <c r="D2527" s="95"/>
    </row>
    <row r="2528" ht="12.75">
      <c r="D2528" s="95"/>
    </row>
    <row r="2529" ht="12.75">
      <c r="D2529" s="95"/>
    </row>
    <row r="2530" ht="12.75">
      <c r="D2530" s="95"/>
    </row>
    <row r="2531" ht="12.75">
      <c r="D2531" s="95"/>
    </row>
    <row r="2532" ht="12.75">
      <c r="D2532" s="95"/>
    </row>
    <row r="2533" ht="12.75">
      <c r="D2533" s="95"/>
    </row>
    <row r="2534" ht="12.75">
      <c r="D2534" s="95"/>
    </row>
    <row r="2535" ht="12.75">
      <c r="D2535" s="95"/>
    </row>
    <row r="2536" ht="12.75">
      <c r="D2536" s="95"/>
    </row>
    <row r="2537" ht="12.75">
      <c r="D2537" s="95"/>
    </row>
    <row r="2538" ht="12.75">
      <c r="D2538" s="95"/>
    </row>
    <row r="2539" ht="12.75">
      <c r="D2539" s="95"/>
    </row>
    <row r="2540" ht="12.75">
      <c r="D2540" s="95"/>
    </row>
    <row r="2541" ht="12.75">
      <c r="D2541" s="95"/>
    </row>
    <row r="2542" ht="12.75">
      <c r="D2542" s="95"/>
    </row>
    <row r="2543" ht="12.75">
      <c r="D2543" s="95"/>
    </row>
    <row r="2544" ht="12.75">
      <c r="D2544" s="95"/>
    </row>
    <row r="2545" ht="12.75">
      <c r="D2545" s="95"/>
    </row>
    <row r="2546" ht="12.75">
      <c r="D2546" s="95"/>
    </row>
    <row r="2547" ht="12.75">
      <c r="D2547" s="95"/>
    </row>
    <row r="2548" ht="12.75">
      <c r="D2548" s="95"/>
    </row>
    <row r="2549" ht="12.75">
      <c r="D2549" s="95"/>
    </row>
    <row r="2550" ht="12.75">
      <c r="D2550" s="95"/>
    </row>
    <row r="2551" ht="12.75">
      <c r="D2551" s="95"/>
    </row>
    <row r="2552" ht="12.75">
      <c r="D2552" s="95"/>
    </row>
    <row r="2553" ht="12.75">
      <c r="D2553" s="95"/>
    </row>
    <row r="2554" ht="12.75">
      <c r="D2554" s="95"/>
    </row>
    <row r="2555" ht="12.75">
      <c r="D2555" s="95"/>
    </row>
    <row r="2556" ht="12.75">
      <c r="D2556" s="95"/>
    </row>
    <row r="2557" ht="12.75">
      <c r="D2557" s="95"/>
    </row>
    <row r="2558" ht="12.75">
      <c r="D2558" s="95"/>
    </row>
    <row r="2559" ht="12.75">
      <c r="D2559" s="95"/>
    </row>
    <row r="2560" ht="12.75">
      <c r="D2560" s="95"/>
    </row>
    <row r="2561" ht="12.75">
      <c r="D2561" s="95"/>
    </row>
    <row r="2562" ht="12.75">
      <c r="D2562" s="95"/>
    </row>
    <row r="2563" ht="12.75">
      <c r="D2563" s="95"/>
    </row>
    <row r="2564" ht="12.75">
      <c r="D2564" s="95"/>
    </row>
    <row r="2565" ht="12.75">
      <c r="D2565" s="95"/>
    </row>
    <row r="2566" ht="12.75">
      <c r="D2566" s="95"/>
    </row>
    <row r="2567" ht="12.75">
      <c r="D2567" s="95"/>
    </row>
    <row r="2568" ht="12.75">
      <c r="D2568" s="95"/>
    </row>
    <row r="2569" ht="12.75">
      <c r="D2569" s="95"/>
    </row>
    <row r="2570" ht="12.75">
      <c r="D2570" s="95"/>
    </row>
    <row r="2571" ht="12.75">
      <c r="D2571" s="95"/>
    </row>
    <row r="2572" ht="12.75">
      <c r="D2572" s="95"/>
    </row>
    <row r="2573" ht="12.75">
      <c r="D2573" s="95"/>
    </row>
    <row r="2574" ht="12.75">
      <c r="D2574" s="95"/>
    </row>
    <row r="2575" ht="12.75">
      <c r="D2575" s="95"/>
    </row>
    <row r="2576" ht="12.75">
      <c r="D2576" s="95"/>
    </row>
    <row r="2577" ht="12.75">
      <c r="D2577" s="95"/>
    </row>
    <row r="2578" ht="12.75">
      <c r="D2578" s="95"/>
    </row>
    <row r="2579" ht="12.75">
      <c r="D2579" s="95"/>
    </row>
    <row r="2580" ht="12.75">
      <c r="D2580" s="95"/>
    </row>
    <row r="2581" ht="12.75">
      <c r="D2581" s="95"/>
    </row>
    <row r="2582" ht="12.75">
      <c r="D2582" s="95"/>
    </row>
    <row r="2583" ht="12.75">
      <c r="D2583" s="95"/>
    </row>
    <row r="2584" ht="12.75">
      <c r="D2584" s="95"/>
    </row>
    <row r="2585" ht="12.75">
      <c r="D2585" s="95"/>
    </row>
    <row r="2586" ht="12.75">
      <c r="D2586" s="95"/>
    </row>
    <row r="2587" ht="12.75">
      <c r="D2587" s="95"/>
    </row>
    <row r="2588" ht="12.75">
      <c r="D2588" s="95"/>
    </row>
    <row r="2589" ht="12.75">
      <c r="D2589" s="95"/>
    </row>
    <row r="2590" ht="12.75">
      <c r="D2590" s="95"/>
    </row>
    <row r="2591" ht="12.75">
      <c r="D2591" s="95"/>
    </row>
    <row r="2592" ht="12.75">
      <c r="D2592" s="95"/>
    </row>
    <row r="2593" ht="12.75">
      <c r="D2593" s="95"/>
    </row>
    <row r="2594" ht="12.75">
      <c r="D2594" s="95"/>
    </row>
    <row r="2595" ht="12.75">
      <c r="D2595" s="95"/>
    </row>
    <row r="2596" ht="12.75">
      <c r="D2596" s="95"/>
    </row>
    <row r="2597" ht="12.75">
      <c r="D2597" s="95"/>
    </row>
    <row r="2598" ht="12.75">
      <c r="D2598" s="95"/>
    </row>
    <row r="2599" ht="12.75">
      <c r="D2599" s="95"/>
    </row>
    <row r="2600" ht="12.75">
      <c r="D2600" s="95"/>
    </row>
    <row r="2601" ht="12.75">
      <c r="D2601" s="95"/>
    </row>
    <row r="2602" ht="12.75">
      <c r="D2602" s="95"/>
    </row>
    <row r="2603" ht="12.75">
      <c r="D2603" s="95"/>
    </row>
    <row r="2604" ht="12.75">
      <c r="D2604" s="95"/>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F49"/>
  <sheetViews>
    <sheetView workbookViewId="0" topLeftCell="A1">
      <selection activeCell="B9" activeCellId="1" sqref="A1 B9"/>
    </sheetView>
  </sheetViews>
  <sheetFormatPr defaultColWidth="9.140625" defaultRowHeight="12.75"/>
  <cols>
    <col min="1" max="1" width="27.8515625" style="0" customWidth="1"/>
    <col min="2" max="2" width="28.421875" style="0" customWidth="1"/>
    <col min="3" max="4" width="9.8515625" style="0" customWidth="1"/>
    <col min="5" max="5" width="8.421875" style="174" customWidth="1"/>
  </cols>
  <sheetData>
    <row r="1" ht="12.75">
      <c r="A1" s="108" t="s">
        <v>1796</v>
      </c>
    </row>
    <row r="2" spans="1:5" ht="25.5">
      <c r="A2" s="211" t="s">
        <v>456</v>
      </c>
      <c r="B2" s="211" t="s">
        <v>457</v>
      </c>
      <c r="C2" s="211" t="s">
        <v>458</v>
      </c>
      <c r="D2" s="211" t="s">
        <v>459</v>
      </c>
      <c r="E2" s="212" t="s">
        <v>461</v>
      </c>
    </row>
    <row r="3" spans="1:6" ht="12.75">
      <c r="A3" t="s">
        <v>1797</v>
      </c>
      <c r="B3" t="s">
        <v>1798</v>
      </c>
      <c r="C3" s="92">
        <v>12000</v>
      </c>
      <c r="D3" s="48">
        <v>10</v>
      </c>
      <c r="E3" s="174">
        <v>499.99</v>
      </c>
      <c r="F3" t="s">
        <v>1799</v>
      </c>
    </row>
    <row r="4" spans="1:6" ht="12.75">
      <c r="A4" t="s">
        <v>1800</v>
      </c>
      <c r="B4" t="s">
        <v>1801</v>
      </c>
      <c r="C4" s="92">
        <v>18000</v>
      </c>
      <c r="D4" s="48">
        <v>10.2</v>
      </c>
      <c r="E4" s="174">
        <v>599.99</v>
      </c>
      <c r="F4" t="s">
        <v>1802</v>
      </c>
    </row>
    <row r="5" spans="1:6" ht="12.75">
      <c r="A5" t="s">
        <v>1803</v>
      </c>
      <c r="B5" t="s">
        <v>1804</v>
      </c>
      <c r="C5" s="92">
        <v>5000</v>
      </c>
      <c r="D5" s="48">
        <v>9</v>
      </c>
      <c r="E5" s="174">
        <v>329.99</v>
      </c>
      <c r="F5" t="s">
        <v>1805</v>
      </c>
    </row>
    <row r="6" spans="1:6" ht="12.75">
      <c r="A6" t="s">
        <v>1806</v>
      </c>
      <c r="B6" t="s">
        <v>1807</v>
      </c>
      <c r="C6" s="92">
        <v>7000</v>
      </c>
      <c r="D6" s="48">
        <v>10</v>
      </c>
      <c r="E6" s="174">
        <v>379.99</v>
      </c>
      <c r="F6" t="s">
        <v>507</v>
      </c>
    </row>
    <row r="7" spans="1:6" ht="12.75">
      <c r="A7" t="s">
        <v>508</v>
      </c>
      <c r="B7" t="s">
        <v>509</v>
      </c>
      <c r="C7" s="92">
        <v>9000</v>
      </c>
      <c r="D7" s="48">
        <v>10</v>
      </c>
      <c r="E7" s="174">
        <v>449.99</v>
      </c>
      <c r="F7" t="s">
        <v>510</v>
      </c>
    </row>
    <row r="8" spans="1:6" ht="12.75">
      <c r="A8" t="s">
        <v>511</v>
      </c>
      <c r="B8" t="s">
        <v>512</v>
      </c>
      <c r="C8" s="92">
        <v>7500</v>
      </c>
      <c r="D8" s="48"/>
      <c r="E8" s="174">
        <v>699.99</v>
      </c>
      <c r="F8" t="s">
        <v>513</v>
      </c>
    </row>
    <row r="9" spans="1:6" ht="12.75">
      <c r="A9" t="s">
        <v>514</v>
      </c>
      <c r="B9" t="s">
        <v>1369</v>
      </c>
      <c r="C9" s="92">
        <v>5000</v>
      </c>
      <c r="D9" s="48">
        <v>8</v>
      </c>
      <c r="E9" s="174">
        <v>199.99</v>
      </c>
      <c r="F9" t="s">
        <v>515</v>
      </c>
    </row>
    <row r="10" spans="1:6" ht="12.75">
      <c r="A10" t="s">
        <v>516</v>
      </c>
      <c r="B10" t="s">
        <v>1372</v>
      </c>
      <c r="C10" s="92">
        <v>5200</v>
      </c>
      <c r="D10" s="48">
        <v>9</v>
      </c>
      <c r="E10" s="174">
        <v>229.99</v>
      </c>
      <c r="F10" t="s">
        <v>517</v>
      </c>
    </row>
    <row r="11" spans="1:6" ht="12.75">
      <c r="A11" t="s">
        <v>518</v>
      </c>
      <c r="B11" t="s">
        <v>1375</v>
      </c>
      <c r="C11" s="92">
        <v>6000</v>
      </c>
      <c r="D11" s="48">
        <v>9</v>
      </c>
      <c r="E11" s="174">
        <v>269.99</v>
      </c>
      <c r="F11" t="s">
        <v>519</v>
      </c>
    </row>
    <row r="12" spans="1:6" ht="12.75">
      <c r="A12" t="s">
        <v>520</v>
      </c>
      <c r="B12" t="s">
        <v>467</v>
      </c>
      <c r="C12" s="92">
        <v>8000</v>
      </c>
      <c r="D12" s="48">
        <v>9.5</v>
      </c>
      <c r="E12" s="174">
        <v>299.99</v>
      </c>
      <c r="F12" t="s">
        <v>521</v>
      </c>
    </row>
    <row r="13" spans="1:6" ht="12.75">
      <c r="A13" t="s">
        <v>522</v>
      </c>
      <c r="B13" t="s">
        <v>468</v>
      </c>
      <c r="C13" s="92">
        <v>8000</v>
      </c>
      <c r="D13" s="48">
        <v>9.5</v>
      </c>
      <c r="E13" s="174">
        <v>339.99</v>
      </c>
      <c r="F13" t="s">
        <v>523</v>
      </c>
    </row>
    <row r="14" spans="1:6" ht="12.75">
      <c r="A14" t="s">
        <v>524</v>
      </c>
      <c r="B14" t="s">
        <v>471</v>
      </c>
      <c r="C14" s="92">
        <v>10000</v>
      </c>
      <c r="D14" s="48">
        <v>9.5</v>
      </c>
      <c r="E14" s="174">
        <v>429.99</v>
      </c>
      <c r="F14" t="s">
        <v>525</v>
      </c>
    </row>
    <row r="15" spans="1:6" ht="12.75">
      <c r="A15" t="s">
        <v>526</v>
      </c>
      <c r="B15" t="s">
        <v>2036</v>
      </c>
      <c r="C15" s="92">
        <v>15000</v>
      </c>
      <c r="D15" s="48">
        <v>10.4</v>
      </c>
      <c r="E15" s="174">
        <v>549.99</v>
      </c>
      <c r="F15" t="s">
        <v>527</v>
      </c>
    </row>
    <row r="16" spans="1:6" ht="12.75">
      <c r="A16" t="s">
        <v>528</v>
      </c>
      <c r="B16" t="s">
        <v>529</v>
      </c>
      <c r="C16" s="92">
        <v>18000</v>
      </c>
      <c r="D16" s="48">
        <v>9.7</v>
      </c>
      <c r="E16" s="174">
        <v>529.99</v>
      </c>
      <c r="F16" t="s">
        <v>530</v>
      </c>
    </row>
    <row r="17" spans="1:6" ht="12.75">
      <c r="A17" t="s">
        <v>531</v>
      </c>
      <c r="B17" t="s">
        <v>532</v>
      </c>
      <c r="C17" s="92">
        <v>7000</v>
      </c>
      <c r="D17" s="48">
        <v>9.7</v>
      </c>
      <c r="E17" s="174">
        <v>259.99</v>
      </c>
      <c r="F17" t="s">
        <v>533</v>
      </c>
    </row>
    <row r="18" spans="1:6" ht="12.75">
      <c r="A18" t="s">
        <v>534</v>
      </c>
      <c r="B18" t="s">
        <v>535</v>
      </c>
      <c r="C18" s="92">
        <v>12000</v>
      </c>
      <c r="D18" s="48">
        <v>9.8</v>
      </c>
      <c r="E18" s="174">
        <v>399.99</v>
      </c>
      <c r="F18" t="s">
        <v>2075</v>
      </c>
    </row>
    <row r="19" spans="1:6" ht="12.75">
      <c r="A19" t="s">
        <v>2076</v>
      </c>
      <c r="B19" t="s">
        <v>2077</v>
      </c>
      <c r="C19" s="92">
        <v>18000</v>
      </c>
      <c r="D19" s="48">
        <v>9.7</v>
      </c>
      <c r="E19" s="174">
        <v>499.99</v>
      </c>
      <c r="F19" t="s">
        <v>2078</v>
      </c>
    </row>
    <row r="20" spans="1:6" ht="12.75">
      <c r="A20" t="s">
        <v>2079</v>
      </c>
      <c r="B20" t="s">
        <v>1356</v>
      </c>
      <c r="C20" s="92">
        <v>10000</v>
      </c>
      <c r="D20" s="48">
        <v>10</v>
      </c>
      <c r="E20" s="174">
        <v>429.99</v>
      </c>
      <c r="F20" t="s">
        <v>2080</v>
      </c>
    </row>
    <row r="21" spans="1:6" ht="12.75">
      <c r="A21" t="s">
        <v>2081</v>
      </c>
      <c r="B21" t="s">
        <v>479</v>
      </c>
      <c r="C21" s="92">
        <v>5000</v>
      </c>
      <c r="D21" s="48">
        <v>9.7</v>
      </c>
      <c r="E21" s="174">
        <v>199.99</v>
      </c>
      <c r="F21" t="s">
        <v>2082</v>
      </c>
    </row>
    <row r="22" spans="1:6" ht="12.75">
      <c r="A22" t="s">
        <v>2083</v>
      </c>
      <c r="B22" t="s">
        <v>483</v>
      </c>
      <c r="C22" s="92">
        <v>8000</v>
      </c>
      <c r="D22" s="48">
        <v>9.8</v>
      </c>
      <c r="E22" s="174">
        <v>299.99</v>
      </c>
      <c r="F22" t="s">
        <v>2084</v>
      </c>
    </row>
    <row r="23" spans="1:6" ht="12.75">
      <c r="A23" t="s">
        <v>2085</v>
      </c>
      <c r="B23" t="s">
        <v>2086</v>
      </c>
      <c r="C23" s="92">
        <v>24000</v>
      </c>
      <c r="D23" s="48">
        <v>8.5</v>
      </c>
      <c r="E23" s="174">
        <v>649.99</v>
      </c>
      <c r="F23" t="s">
        <v>2087</v>
      </c>
    </row>
    <row r="24" spans="1:6" ht="12.75">
      <c r="A24" t="s">
        <v>2088</v>
      </c>
      <c r="B24" t="s">
        <v>485</v>
      </c>
      <c r="C24" s="92">
        <v>10000</v>
      </c>
      <c r="D24" s="48">
        <v>9.8</v>
      </c>
      <c r="E24" s="174">
        <v>299.99</v>
      </c>
      <c r="F24" t="s">
        <v>2089</v>
      </c>
    </row>
    <row r="25" spans="1:6" ht="12.75">
      <c r="A25" t="s">
        <v>2090</v>
      </c>
      <c r="B25" t="s">
        <v>2091</v>
      </c>
      <c r="C25" s="92">
        <v>12000</v>
      </c>
      <c r="D25" s="48">
        <v>9.8</v>
      </c>
      <c r="E25" s="174">
        <v>329.99</v>
      </c>
      <c r="F25" t="s">
        <v>2092</v>
      </c>
    </row>
    <row r="26" spans="1:6" ht="12.75">
      <c r="A26" t="s">
        <v>2093</v>
      </c>
      <c r="B26" t="s">
        <v>1368</v>
      </c>
      <c r="C26" s="92">
        <v>5000</v>
      </c>
      <c r="D26" s="48">
        <v>8</v>
      </c>
      <c r="E26" s="174">
        <v>169.98</v>
      </c>
      <c r="F26" t="s">
        <v>2094</v>
      </c>
    </row>
    <row r="27" spans="1:6" ht="12.75">
      <c r="A27" t="s">
        <v>2095</v>
      </c>
      <c r="B27" t="s">
        <v>2096</v>
      </c>
      <c r="C27" s="92">
        <v>12000</v>
      </c>
      <c r="D27" s="48">
        <v>10</v>
      </c>
      <c r="E27" s="174">
        <v>479.99</v>
      </c>
      <c r="F27" t="s">
        <v>2097</v>
      </c>
    </row>
    <row r="28" spans="1:6" ht="12.75">
      <c r="A28" t="s">
        <v>2098</v>
      </c>
      <c r="B28" t="s">
        <v>1371</v>
      </c>
      <c r="C28" s="92">
        <v>5000</v>
      </c>
      <c r="D28" s="48">
        <v>8</v>
      </c>
      <c r="E28" s="174">
        <v>249.99</v>
      </c>
      <c r="F28" t="s">
        <v>2099</v>
      </c>
    </row>
    <row r="29" spans="1:6" ht="12.75">
      <c r="A29" t="s">
        <v>2100</v>
      </c>
      <c r="B29" t="s">
        <v>493</v>
      </c>
      <c r="C29" s="92">
        <v>7000</v>
      </c>
      <c r="D29" s="48">
        <v>10</v>
      </c>
      <c r="E29" s="174">
        <v>299.99</v>
      </c>
      <c r="F29" t="s">
        <v>2101</v>
      </c>
    </row>
    <row r="30" spans="1:6" ht="12.75">
      <c r="A30" t="s">
        <v>2102</v>
      </c>
      <c r="B30" t="s">
        <v>506</v>
      </c>
      <c r="C30" s="92">
        <v>9000</v>
      </c>
      <c r="D30" s="48">
        <v>10</v>
      </c>
      <c r="E30" s="174">
        <v>399.99</v>
      </c>
      <c r="F30" t="s">
        <v>810</v>
      </c>
    </row>
    <row r="31" spans="1:6" ht="12.75">
      <c r="A31" t="s">
        <v>811</v>
      </c>
      <c r="B31" t="s">
        <v>504</v>
      </c>
      <c r="C31" s="92">
        <v>8000</v>
      </c>
      <c r="D31" s="48">
        <v>10</v>
      </c>
      <c r="E31" s="174">
        <v>429.99</v>
      </c>
      <c r="F31" t="s">
        <v>812</v>
      </c>
    </row>
    <row r="32" spans="1:6" ht="12.75">
      <c r="A32" t="s">
        <v>813</v>
      </c>
      <c r="B32" t="s">
        <v>814</v>
      </c>
      <c r="C32" s="92">
        <v>12000</v>
      </c>
      <c r="D32" s="48">
        <v>9</v>
      </c>
      <c r="E32" s="174">
        <v>549.99</v>
      </c>
      <c r="F32" t="s">
        <v>815</v>
      </c>
    </row>
    <row r="33" spans="1:6" ht="12.75">
      <c r="A33" t="s">
        <v>816</v>
      </c>
      <c r="B33" t="s">
        <v>817</v>
      </c>
      <c r="C33" s="92">
        <v>18000</v>
      </c>
      <c r="D33" s="48">
        <v>9</v>
      </c>
      <c r="E33" s="174">
        <v>649.99</v>
      </c>
      <c r="F33" t="s">
        <v>818</v>
      </c>
    </row>
    <row r="34" spans="1:6" ht="12.75">
      <c r="A34" t="s">
        <v>819</v>
      </c>
      <c r="B34" t="s">
        <v>1358</v>
      </c>
      <c r="C34" s="92">
        <v>5000</v>
      </c>
      <c r="D34" s="48">
        <v>10.4</v>
      </c>
      <c r="E34" s="174">
        <v>259.99</v>
      </c>
      <c r="F34" t="s">
        <v>820</v>
      </c>
    </row>
    <row r="35" spans="1:6" ht="12.75">
      <c r="A35" t="s">
        <v>821</v>
      </c>
      <c r="B35" t="s">
        <v>822</v>
      </c>
      <c r="C35" s="92">
        <v>7000</v>
      </c>
      <c r="D35" s="48">
        <v>9.8</v>
      </c>
      <c r="E35" s="174">
        <v>329.99</v>
      </c>
      <c r="F35" t="s">
        <v>823</v>
      </c>
    </row>
    <row r="36" spans="1:6" ht="12.75">
      <c r="A36" t="s">
        <v>824</v>
      </c>
      <c r="B36" t="s">
        <v>1370</v>
      </c>
      <c r="C36" s="92">
        <v>5000</v>
      </c>
      <c r="D36" s="48">
        <v>8</v>
      </c>
      <c r="E36" s="174">
        <v>199.99</v>
      </c>
      <c r="F36" t="s">
        <v>825</v>
      </c>
    </row>
    <row r="37" spans="1:6" ht="12.75">
      <c r="A37" t="s">
        <v>826</v>
      </c>
      <c r="B37" t="s">
        <v>1374</v>
      </c>
      <c r="C37" s="92">
        <v>6000</v>
      </c>
      <c r="D37" s="48">
        <v>8.7</v>
      </c>
      <c r="E37" s="174">
        <v>249.99</v>
      </c>
      <c r="F37" t="s">
        <v>827</v>
      </c>
    </row>
    <row r="38" spans="1:6" ht="12.75">
      <c r="A38" t="s">
        <v>828</v>
      </c>
      <c r="B38" t="s">
        <v>1387</v>
      </c>
      <c r="C38" s="92">
        <v>10000</v>
      </c>
      <c r="D38" s="48">
        <v>9</v>
      </c>
      <c r="E38" s="174">
        <v>349.99</v>
      </c>
      <c r="F38" t="s">
        <v>829</v>
      </c>
    </row>
    <row r="39" spans="1:6" ht="12.75">
      <c r="A39" t="s">
        <v>830</v>
      </c>
      <c r="B39" t="s">
        <v>831</v>
      </c>
      <c r="C39" s="92">
        <v>18000</v>
      </c>
      <c r="D39" s="48">
        <v>9</v>
      </c>
      <c r="E39" s="174">
        <v>499.99</v>
      </c>
      <c r="F39" t="s">
        <v>832</v>
      </c>
    </row>
    <row r="40" spans="1:6" ht="12.75">
      <c r="A40" t="s">
        <v>833</v>
      </c>
      <c r="B40" t="s">
        <v>503</v>
      </c>
      <c r="C40" s="92">
        <v>8000</v>
      </c>
      <c r="D40" s="48">
        <v>10</v>
      </c>
      <c r="E40" s="174">
        <v>359.99</v>
      </c>
      <c r="F40" t="s">
        <v>834</v>
      </c>
    </row>
    <row r="41" spans="1:6" ht="12.75">
      <c r="A41" t="s">
        <v>835</v>
      </c>
      <c r="B41" t="s">
        <v>836</v>
      </c>
      <c r="C41" s="92">
        <v>12000</v>
      </c>
      <c r="D41" s="48">
        <v>9</v>
      </c>
      <c r="E41" s="174">
        <v>449.99</v>
      </c>
      <c r="F41" t="s">
        <v>837</v>
      </c>
    </row>
    <row r="42" spans="1:6" ht="12.75">
      <c r="A42" t="s">
        <v>838</v>
      </c>
      <c r="B42" t="s">
        <v>1737</v>
      </c>
      <c r="C42" s="92">
        <v>14000</v>
      </c>
      <c r="D42" s="48">
        <v>10.2</v>
      </c>
      <c r="E42" s="174">
        <v>499.99</v>
      </c>
      <c r="F42" t="s">
        <v>839</v>
      </c>
    </row>
    <row r="43" spans="1:6" ht="12.75">
      <c r="A43" t="s">
        <v>840</v>
      </c>
      <c r="B43" t="s">
        <v>841</v>
      </c>
      <c r="C43" s="92">
        <v>29000</v>
      </c>
      <c r="D43" s="48">
        <v>8.2</v>
      </c>
      <c r="E43" s="174">
        <v>999.99</v>
      </c>
      <c r="F43" t="s">
        <v>2317</v>
      </c>
    </row>
    <row r="44" spans="1:6" ht="12.75">
      <c r="A44" t="s">
        <v>2318</v>
      </c>
      <c r="B44" t="s">
        <v>2319</v>
      </c>
      <c r="C44" s="92">
        <v>7000</v>
      </c>
      <c r="D44" s="48">
        <v>9</v>
      </c>
      <c r="E44" s="174">
        <v>449.99</v>
      </c>
      <c r="F44" t="s">
        <v>2320</v>
      </c>
    </row>
    <row r="45" spans="1:6" ht="12.75">
      <c r="A45" t="s">
        <v>2321</v>
      </c>
      <c r="B45" t="s">
        <v>1388</v>
      </c>
      <c r="C45" s="92">
        <v>10000</v>
      </c>
      <c r="D45" s="48">
        <v>9</v>
      </c>
      <c r="E45" s="174">
        <v>499.99</v>
      </c>
      <c r="F45" t="s">
        <v>2322</v>
      </c>
    </row>
    <row r="46" spans="1:6" ht="12.75">
      <c r="A46" t="s">
        <v>2323</v>
      </c>
      <c r="B46" t="s">
        <v>2324</v>
      </c>
      <c r="C46" s="92">
        <v>7000</v>
      </c>
      <c r="D46" s="48">
        <v>8.5</v>
      </c>
      <c r="E46" s="174">
        <v>429.99</v>
      </c>
      <c r="F46" t="s">
        <v>2325</v>
      </c>
    </row>
    <row r="47" spans="1:6" ht="12.75">
      <c r="A47" t="s">
        <v>2326</v>
      </c>
      <c r="B47" t="s">
        <v>2327</v>
      </c>
      <c r="C47" s="92">
        <v>7000</v>
      </c>
      <c r="D47" s="48">
        <v>8.5</v>
      </c>
      <c r="E47" s="174">
        <v>429.99</v>
      </c>
      <c r="F47" t="s">
        <v>2325</v>
      </c>
    </row>
    <row r="48" spans="1:6" ht="12.75">
      <c r="A48" t="s">
        <v>2328</v>
      </c>
      <c r="B48" t="s">
        <v>1386</v>
      </c>
      <c r="C48" s="92">
        <v>10000</v>
      </c>
      <c r="D48" s="48">
        <v>8.5</v>
      </c>
      <c r="E48" s="174">
        <v>469.99</v>
      </c>
      <c r="F48" t="s">
        <v>2329</v>
      </c>
    </row>
    <row r="49" spans="1:6" ht="12.75">
      <c r="A49" t="s">
        <v>2330</v>
      </c>
      <c r="B49" t="s">
        <v>2331</v>
      </c>
      <c r="C49" s="92">
        <v>11000</v>
      </c>
      <c r="D49" s="48">
        <v>8.5</v>
      </c>
      <c r="E49" s="174">
        <v>499.99</v>
      </c>
      <c r="F49" t="s">
        <v>2332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Room Air Conditioners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2003-01-17T19:30:07Z</dcterms:modified>
  <cp:category/>
  <cp:version/>
  <cp:contentType/>
  <cp:contentStatus/>
</cp:coreProperties>
</file>